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S:\CoC\CoC 2023\CoC Ranking\"/>
    </mc:Choice>
  </mc:AlternateContent>
  <xr:revisionPtr revIDLastSave="0" documentId="13_ncr:1_{AED69096-CCCF-40D1-AEBB-F73369155A20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Scorecard" sheetId="9" r:id="rId1"/>
    <sheet name="Programs" sheetId="12" r:id="rId2"/>
    <sheet name="Data" sheetId="10" r:id="rId3"/>
    <sheet name="Score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11" l="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S47" i="11"/>
  <c r="AT47" i="11"/>
  <c r="AR47" i="11"/>
  <c r="AS46" i="11"/>
  <c r="AT46" i="11"/>
  <c r="AR46" i="11"/>
  <c r="AS45" i="11"/>
  <c r="AT45" i="11"/>
  <c r="AR45" i="11"/>
  <c r="AS44" i="11"/>
  <c r="AT44" i="11"/>
  <c r="AR44" i="11"/>
  <c r="AF33" i="11"/>
  <c r="AN39" i="11"/>
  <c r="AO39" i="11"/>
  <c r="AP39" i="11"/>
  <c r="AK39" i="11"/>
  <c r="AG39" i="11"/>
  <c r="AH39" i="11"/>
  <c r="AI39" i="11"/>
  <c r="AJ39" i="11"/>
  <c r="AF39" i="11"/>
  <c r="AM39" i="11"/>
  <c r="AN38" i="11"/>
  <c r="AO38" i="11"/>
  <c r="AP38" i="11"/>
  <c r="AM38" i="11"/>
  <c r="AN37" i="11"/>
  <c r="AO37" i="11"/>
  <c r="AP37" i="11"/>
  <c r="AM37" i="11"/>
  <c r="AN36" i="11"/>
  <c r="AO36" i="11"/>
  <c r="AP36" i="11"/>
  <c r="AM36" i="11"/>
  <c r="AN35" i="11"/>
  <c r="AO35" i="11"/>
  <c r="AP35" i="11"/>
  <c r="AM35" i="11"/>
  <c r="AM34" i="11"/>
  <c r="AN34" i="11"/>
  <c r="AO34" i="11"/>
  <c r="AP34" i="11"/>
  <c r="AM33" i="11"/>
  <c r="AN33" i="11"/>
  <c r="AO33" i="11"/>
  <c r="AP33" i="11"/>
  <c r="AS50" i="11"/>
  <c r="AT50" i="11"/>
  <c r="AR50" i="11"/>
  <c r="AS49" i="11"/>
  <c r="AT49" i="11"/>
  <c r="AR49" i="11"/>
  <c r="AS48" i="11"/>
  <c r="AT48" i="11"/>
  <c r="AR48" i="11"/>
  <c r="AP39" i="10"/>
  <c r="AO39" i="10"/>
  <c r="AN39" i="10"/>
  <c r="AM39" i="10"/>
  <c r="AS50" i="10"/>
  <c r="AT50" i="10"/>
  <c r="AR50" i="10"/>
  <c r="AG39" i="10"/>
  <c r="AH39" i="10"/>
  <c r="AI39" i="10"/>
  <c r="AJ39" i="10"/>
  <c r="AK39" i="10"/>
  <c r="AF39" i="10"/>
  <c r="AG38" i="11"/>
  <c r="AH38" i="11"/>
  <c r="AI38" i="11"/>
  <c r="AJ38" i="11"/>
  <c r="AK38" i="11"/>
  <c r="AF38" i="11"/>
  <c r="AG37" i="11"/>
  <c r="AH37" i="11"/>
  <c r="AI37" i="11"/>
  <c r="AJ37" i="11"/>
  <c r="AK37" i="11"/>
  <c r="AF37" i="11"/>
  <c r="AJ36" i="11"/>
  <c r="AK36" i="11"/>
  <c r="AG36" i="11"/>
  <c r="AH36" i="11"/>
  <c r="AI36" i="11"/>
  <c r="AF36" i="11"/>
  <c r="AG35" i="11"/>
  <c r="AH35" i="11"/>
  <c r="AI35" i="11"/>
  <c r="AJ35" i="11"/>
  <c r="AK35" i="11"/>
  <c r="AF35" i="11"/>
  <c r="AG34" i="11"/>
  <c r="AH34" i="11"/>
  <c r="AI34" i="11"/>
  <c r="AJ34" i="11"/>
  <c r="AK34" i="11"/>
  <c r="AF34" i="11"/>
  <c r="AG33" i="11"/>
  <c r="AH33" i="11"/>
  <c r="AI33" i="11"/>
  <c r="AJ33" i="11"/>
  <c r="AK33" i="11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N28" i="10"/>
  <c r="O28" i="10"/>
  <c r="P28" i="10"/>
  <c r="M28" i="10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M21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R8" i="11"/>
  <c r="AS8" i="11"/>
  <c r="AT8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R9" i="11"/>
  <c r="AS9" i="11"/>
  <c r="AT9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R10" i="11"/>
  <c r="AS10" i="11"/>
  <c r="AT10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P11" i="11"/>
  <c r="AR11" i="11"/>
  <c r="AS11" i="11"/>
  <c r="AT11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P12" i="11"/>
  <c r="AR12" i="11"/>
  <c r="AS12" i="11"/>
  <c r="AT12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AR13" i="11"/>
  <c r="AS13" i="11"/>
  <c r="AT13" i="11"/>
  <c r="P15" i="11"/>
  <c r="V15" i="11" s="1"/>
  <c r="AB15" i="11" s="1"/>
  <c r="AH15" i="11" s="1"/>
  <c r="AN15" i="11" s="1"/>
  <c r="Q15" i="11"/>
  <c r="W15" i="11" s="1"/>
  <c r="AC15" i="11" s="1"/>
  <c r="AI15" i="11" s="1"/>
  <c r="AO15" i="11" s="1"/>
  <c r="R15" i="11"/>
  <c r="X15" i="11" s="1"/>
  <c r="AD15" i="11" s="1"/>
  <c r="AJ15" i="11" s="1"/>
  <c r="AP15" i="11" s="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R19" i="11"/>
  <c r="AS19" i="11"/>
  <c r="AT19" i="11"/>
  <c r="M15" i="11"/>
  <c r="S15" i="11" s="1"/>
  <c r="Y15" i="11" s="1"/>
  <c r="AE15" i="11" s="1"/>
  <c r="AK15" i="11" s="1"/>
  <c r="AR15" i="11" s="1"/>
  <c r="AN6" i="11"/>
  <c r="AO6" i="11"/>
  <c r="AP6" i="11"/>
  <c r="AR6" i="11"/>
  <c r="AS6" i="11"/>
  <c r="AT6" i="11"/>
  <c r="AM6" i="11"/>
  <c r="AK6" i="11"/>
  <c r="AG6" i="11"/>
  <c r="AH6" i="11"/>
  <c r="AI6" i="11"/>
  <c r="AJ6" i="11"/>
  <c r="AF6" i="11"/>
  <c r="M6" i="11"/>
  <c r="N27" i="11"/>
  <c r="O27" i="11"/>
  <c r="P27" i="11"/>
  <c r="M27" i="11"/>
  <c r="N26" i="11"/>
  <c r="O26" i="11"/>
  <c r="P26" i="11"/>
  <c r="M26" i="11"/>
  <c r="N25" i="11"/>
  <c r="O25" i="11"/>
  <c r="P25" i="11"/>
  <c r="M25" i="11"/>
  <c r="N24" i="11"/>
  <c r="O24" i="11"/>
  <c r="P24" i="11"/>
  <c r="M24" i="11"/>
  <c r="N23" i="11"/>
  <c r="O23" i="11"/>
  <c r="P23" i="11"/>
  <c r="M23" i="11"/>
  <c r="N22" i="11"/>
  <c r="O22" i="11"/>
  <c r="P22" i="11"/>
  <c r="M22" i="11"/>
  <c r="N21" i="11"/>
  <c r="O21" i="11"/>
  <c r="P21" i="11"/>
  <c r="N19" i="11"/>
  <c r="O19" i="11"/>
  <c r="M19" i="11"/>
  <c r="N15" i="11"/>
  <c r="T15" i="11" s="1"/>
  <c r="Z15" i="11" s="1"/>
  <c r="AF15" i="11" s="1"/>
  <c r="AL15" i="11" s="1"/>
  <c r="AS15" i="11" s="1"/>
  <c r="O15" i="11"/>
  <c r="U15" i="11" s="1"/>
  <c r="AA15" i="11" s="1"/>
  <c r="AG15" i="11" s="1"/>
  <c r="AM15" i="11" s="1"/>
  <c r="AT15" i="11" s="1"/>
  <c r="N11" i="11"/>
  <c r="O11" i="11"/>
  <c r="N12" i="11"/>
  <c r="O12" i="11"/>
  <c r="N13" i="11"/>
  <c r="O13" i="11"/>
  <c r="M13" i="11"/>
  <c r="M12" i="11"/>
  <c r="M11" i="11"/>
  <c r="N10" i="11"/>
  <c r="O10" i="11"/>
  <c r="M10" i="11"/>
  <c r="N9" i="11"/>
  <c r="O9" i="11"/>
  <c r="M9" i="11"/>
  <c r="N8" i="11"/>
  <c r="O8" i="11"/>
  <c r="M8" i="11"/>
  <c r="O6" i="11"/>
  <c r="N6" i="11"/>
  <c r="AN14" i="11" l="1"/>
  <c r="AF14" i="11"/>
  <c r="X14" i="11"/>
  <c r="AL14" i="11"/>
  <c r="AD14" i="11"/>
  <c r="V14" i="11"/>
  <c r="O28" i="11"/>
  <c r="M28" i="11"/>
  <c r="P28" i="11"/>
  <c r="N28" i="11"/>
  <c r="AM14" i="11"/>
  <c r="AE14" i="11"/>
  <c r="W14" i="11"/>
  <c r="Z14" i="11"/>
  <c r="AB14" i="11"/>
  <c r="AP14" i="11"/>
  <c r="M14" i="11"/>
  <c r="AT14" i="11"/>
  <c r="AK14" i="11"/>
  <c r="AC14" i="11"/>
  <c r="U14" i="11"/>
  <c r="AR14" i="11"/>
  <c r="AI14" i="11"/>
  <c r="AA14" i="11"/>
  <c r="S14" i="11"/>
  <c r="AO14" i="11"/>
  <c r="AG14" i="11"/>
  <c r="Y14" i="11"/>
  <c r="Q14" i="11"/>
  <c r="AJ14" i="11"/>
  <c r="T14" i="11"/>
  <c r="AH14" i="11"/>
  <c r="AS14" i="11"/>
  <c r="R14" i="11"/>
  <c r="P14" i="11"/>
  <c r="O14" i="11"/>
  <c r="N14" i="11"/>
</calcChain>
</file>

<file path=xl/sharedStrings.xml><?xml version="1.0" encoding="utf-8"?>
<sst xmlns="http://schemas.openxmlformats.org/spreadsheetml/2006/main" count="1016" uniqueCount="163">
  <si>
    <t>PSH- SPM 4.1: % Adult Stayers Increased Earned Income</t>
  </si>
  <si>
    <t>PSH- SPM 4.2: % Adult Stayers Increased Non-Employment Cash Income</t>
  </si>
  <si>
    <t>PSH- SPM 4.4: % Adults Leavers Increased Earned Income</t>
  </si>
  <si>
    <t>PSH- SPM 4.5: % Adults Leavers Increased Non-Employment Cash Income</t>
  </si>
  <si>
    <t>Benchmark</t>
  </si>
  <si>
    <t>N/A</t>
  </si>
  <si>
    <t>*</t>
  </si>
  <si>
    <t>RRH- % of households that remain permanently housed one year after rental assistance termination date</t>
  </si>
  <si>
    <t xml:space="preserve">Percentage = Number of households that do not re-enter homelessness after one year of rental assistance termination/Total number of households that had rental assistance terminated within one year of Ranking date range. </t>
  </si>
  <si>
    <t>HMIS Data Quality (scored against local average as benchmark)</t>
  </si>
  <si>
    <t>RRH- Serving Families and Single Adults Actively Fleeing/Attempting to Flee DV 12/31/22</t>
  </si>
  <si>
    <t>TH-RRH - % of households served that were eligible for 12 months or more of RRH</t>
  </si>
  <si>
    <t xml:space="preserve">RRH- % of households that increased their earned income </t>
  </si>
  <si>
    <t>RRH- % of households that increase their benefits/non-employment income</t>
  </si>
  <si>
    <t xml:space="preserve"> (10% of total gaps score)</t>
  </si>
  <si>
    <t xml:space="preserve">RRH- average number of days until permanent housing move-in </t>
  </si>
  <si>
    <t xml:space="preserve">RRH- average number of days until offered a viable permanent housing opportunity </t>
  </si>
  <si>
    <t>Range</t>
  </si>
  <si>
    <t>: - 5 to +5</t>
  </si>
  <si>
    <t>DV TH-RRH</t>
  </si>
  <si>
    <t>PSH- SPM 2: Returns to Homelessness/reducing risk of COVID-19 (based on households discharged from PSH in 2021)</t>
  </si>
  <si>
    <t># of days for each household= Sum of number of days from program admission to client move-in date. Captures households admitted from 1/1/21-12/31/21. Point spread based on lowest to highest comparable project performance. Local average = TBD</t>
  </si>
  <si>
    <t>0 to 5</t>
  </si>
  <si>
    <t>Safety Planning</t>
  </si>
  <si>
    <t>Cost effectiveness</t>
  </si>
  <si>
    <t>Net impact on homelessness</t>
  </si>
  <si>
    <t>Threshold*</t>
  </si>
  <si>
    <t>Diversity Equity &amp; Inclusion</t>
  </si>
  <si>
    <t>Narrative describing process for involving people with lived experience in in program design, implementation, and improvement</t>
  </si>
  <si>
    <t xml:space="preserve">RRH- % of households that increased their non-earned income </t>
  </si>
  <si>
    <t>10 (PSH) 11 RRH / TH-RRH)</t>
  </si>
  <si>
    <t>HMIS (5 point max)</t>
  </si>
  <si>
    <t>Project Performance- PSH (25 point max)</t>
  </si>
  <si>
    <t>TH-RRH Project Performance (20 point max)</t>
  </si>
  <si>
    <t>RRH Project Performance (25 point max)</t>
  </si>
  <si>
    <t>program eligibility determined by application/Con Plan</t>
  </si>
  <si>
    <t>RRH</t>
  </si>
  <si>
    <t>PSH</t>
  </si>
  <si>
    <t>DV RRH</t>
  </si>
  <si>
    <t>Requested but  not scored</t>
  </si>
  <si>
    <t>TBD</t>
  </si>
  <si>
    <t xml:space="preserve"> Regional Gaps Analysis (20 point max)</t>
  </si>
  <si>
    <t>Serving vulnerable populations (5 total points)</t>
  </si>
  <si>
    <t>Average of length of time homeless before entering program</t>
  </si>
  <si>
    <t>Involving people with lived experience in program design</t>
  </si>
  <si>
    <t>Involving people with lived experience in program implementation</t>
  </si>
  <si>
    <t>Involving people with lived experience in program improvement</t>
  </si>
  <si>
    <t xml:space="preserve">Providing compensation for PLE feedback </t>
  </si>
  <si>
    <t>Certified peer specialist on staff</t>
  </si>
  <si>
    <t>Providing professional development and employment opportunities for PLE</t>
  </si>
  <si>
    <t>Attempts to identify barriers to participation</t>
  </si>
  <si>
    <t>Attempts to eliminate barriers to participation</t>
  </si>
  <si>
    <t>Bonus for serving both counties or Nassau</t>
  </si>
  <si>
    <t>Range: -2 to 2</t>
  </si>
  <si>
    <t>: 0 to 10</t>
  </si>
  <si>
    <t>Average days until move in</t>
  </si>
  <si>
    <t>Cost per households actually served</t>
  </si>
  <si>
    <t xml:space="preserve">Narrative + checklist with estimated values for leveraging. Points for adequate narrative </t>
  </si>
  <si>
    <t xml:space="preserve">Calculated as: + # households and total persons within those households that exited homelessness in 2022 through the program (reducing homelessness- positive impact)
 + # households and total persons within those households that remained permanently housed through the program (housing retention/reducing returns to homelessness- positive impact)
 + # households and total persons in those households that exited the program and remains permanently housed (successful move-on/increasing housing capacity to exit homeless households- positive impact)
- # households and total persons that exited the program back to homelessness (increasing returns to homelessness- negative impact)
Again, for DV projects we will not have any of this data available in HMIS. </t>
  </si>
  <si>
    <t>Submitted w/ application for all applicants</t>
  </si>
  <si>
    <t xml:space="preserve">HMIS Data- program participant households discharged from 1/1/22- 12/31/22 negatively discharged (returning to homelessness): HMIS ReportBuilder "RC: PH Retention".If no discharges from program, NA. Range score: -8 to 8 (16 points). </t>
  </si>
  <si>
    <t>SPM 4.2 from 1/1/22- 12/31/22</t>
  </si>
  <si>
    <t>Cost effectiveness (leveraging support services)</t>
  </si>
  <si>
    <t># of days for each household= Sum of number of days from program admission to client move-in date. Captures households admitted from 1/1/22-12/31/22.</t>
  </si>
  <si>
    <t>Income change calculated at annual update in HMIS for all households with an annual update between 1/1/22 - 12/31/22.</t>
  </si>
  <si>
    <t>Based on review of households in the program that began in TH portion of the program for all households that reached the one-year mark of enrollment between 1/1/22- 12/31/22. % of households = % of the 5pts</t>
  </si>
  <si>
    <t>PSH- % of Single Adults with  Disabilities without additional eligiblity requirements being served in the project as of 12/31/22</t>
  </si>
  <si>
    <t>PSH- % of Families (including multi-adult households) being served in the project as of 12/31/22</t>
  </si>
  <si>
    <t>PSH- % of Single Adults with SPMI w/ additional eligibility requirements being served in the project as of 12/31/22</t>
  </si>
  <si>
    <t>RRH- Serving Families and Single Adults (non-restrictive) 12/31/22</t>
  </si>
  <si>
    <t>2022 Project Max Score DV TH-RRH 12/31/2022 (Youth TH-RRH not yet operational)</t>
  </si>
  <si>
    <t xml:space="preserve">Admissions between 1/1/22- 12/31/22. Average number of days between CE referral date and residential move-in date reflected in HMIS. </t>
  </si>
  <si>
    <t>Calculated by multiplying an average of the following metrics by 4: % of participants that entered from unsheltered living situation, % of participants with a disability, % of successful CE enrollments, % of households that were actively fleeing DV at the time of referral</t>
  </si>
  <si>
    <t xml:space="preserve">Metrics for strength in serving vulnerable populations (unsheltered, disabilities, % of successful CE enrollments, % of DV households) </t>
  </si>
  <si>
    <t>program eligibility as determined by application and verified by households being served in the project, compared to regional gaps ( 90% for gap, 10% bonus pts for serving Nassau County or both counties</t>
  </si>
  <si>
    <t>Narrative describing process for professional development/employment, compensation, and PLE certifications for PLE.</t>
  </si>
  <si>
    <t>Narrative describing barriers and solutions to PLE participation</t>
  </si>
  <si>
    <t># of days for each household= Sum of number of days from program admission to client move-in date. Captures households admitted from 1/1/22-12/31/22. Point spread based on lowest to highest comparable project performance. Local average = TBD</t>
  </si>
  <si>
    <t>Income change calcualted at annual update in HMIS for all households with an annual update between 1/1/22 - 12/31/22.</t>
  </si>
  <si>
    <t>HUD-APR Q6, a., b., c. or HMIS Data Quality Report Q2., Q3., Q4. 1/1/22-12/31/22 *If LICH cannot retrieve upload data by [date], agency score = (-5)</t>
  </si>
  <si>
    <t>2023 Source (Unless otherwise specified, data review will be for 1/1/22 - 12/31/22)</t>
  </si>
  <si>
    <t>Competititve National 2022 SPM</t>
  </si>
  <si>
    <t>Competititve Local 2022 SPM</t>
  </si>
  <si>
    <t>SPM 4.1  1/1/22- 12/31/22</t>
  </si>
  <si>
    <t>SPM 4.4 from 1/1/22- 12/31/22</t>
  </si>
  <si>
    <t>SPM 4.5 from 1/1/22- 12/31/22</t>
  </si>
  <si>
    <t xml:space="preserve">Percentage of households that had any increased earned income updates within the date range. </t>
  </si>
  <si>
    <t xml:space="preserve">Percentage of households that had any increased unearned income updates within the date range. </t>
  </si>
  <si>
    <t>Written DV safety planning policies and procedures for all programs</t>
  </si>
  <si>
    <t>Funding Round 2023 NY-603 Renewal Project Ranking Criteria (approved by Ranking Committee as of 6/16/23)</t>
  </si>
  <si>
    <t>Highest average LOT locally gets 1 pt, lowest gets 0 pts</t>
  </si>
  <si>
    <t>Catholic Charities</t>
  </si>
  <si>
    <t xml:space="preserve">Catholic Charities </t>
  </si>
  <si>
    <t>Options</t>
  </si>
  <si>
    <t>MHANC</t>
  </si>
  <si>
    <t>SCUV MHAW</t>
  </si>
  <si>
    <t>UVBH</t>
  </si>
  <si>
    <t>FSL</t>
  </si>
  <si>
    <t>EOC</t>
  </si>
  <si>
    <t>SUS</t>
  </si>
  <si>
    <t>TSCLI</t>
  </si>
  <si>
    <t>Coram</t>
  </si>
  <si>
    <t>Nassau</t>
  </si>
  <si>
    <t>AHAL II</t>
  </si>
  <si>
    <t>W+H</t>
  </si>
  <si>
    <t>Summit</t>
  </si>
  <si>
    <t>Islip SHP</t>
  </si>
  <si>
    <t>Beacon III</t>
  </si>
  <si>
    <t>Horizon</t>
  </si>
  <si>
    <t>DV-CES</t>
  </si>
  <si>
    <t>PAZ</t>
  </si>
  <si>
    <t>TH-RRH</t>
  </si>
  <si>
    <t xml:space="preserve">HMIS Data- program participant households discharged from 1/1/22- 12/31/22 negatively discharged (returning to homelessness): HMIS ReportBuilder "RC: PH Retention".If no discharges from program, NA. Range score: 0 to 10 pts . </t>
  </si>
  <si>
    <t>0 to 8</t>
  </si>
  <si>
    <t>Long Island Coalition for the Homeless</t>
  </si>
  <si>
    <t>Mental Health Association of Nassau</t>
  </si>
  <si>
    <t>Agency</t>
  </si>
  <si>
    <t>Program</t>
  </si>
  <si>
    <t>HMIS</t>
  </si>
  <si>
    <t>CES</t>
  </si>
  <si>
    <t>Type</t>
  </si>
  <si>
    <t xml:space="preserve">The Safe Center Long Island (TSCLI) Domestic Violence </t>
  </si>
  <si>
    <t xml:space="preserve">Casa Serenidad </t>
  </si>
  <si>
    <t xml:space="preserve">Circulo de la Hispanidad </t>
  </si>
  <si>
    <t xml:space="preserve">Project Veteran Independence </t>
  </si>
  <si>
    <t xml:space="preserve">Concern for Independent Living </t>
  </si>
  <si>
    <t xml:space="preserve">Project Homestart </t>
  </si>
  <si>
    <t xml:space="preserve">Options for Community Living </t>
  </si>
  <si>
    <t xml:space="preserve">NCC SCC </t>
  </si>
  <si>
    <t xml:space="preserve">2019 SHP </t>
  </si>
  <si>
    <t xml:space="preserve">FREE </t>
  </si>
  <si>
    <t xml:space="preserve"> Project Independence </t>
  </si>
  <si>
    <t>Services for the Underserved (SUS)</t>
  </si>
  <si>
    <t xml:space="preserve">Concern for Independent Living (OMH) </t>
  </si>
  <si>
    <t>Opportunities 2</t>
  </si>
  <si>
    <t xml:space="preserve">Opportunities </t>
  </si>
  <si>
    <t xml:space="preserve">United Veterans Beacon House </t>
  </si>
  <si>
    <t xml:space="preserve">HELP </t>
  </si>
  <si>
    <t xml:space="preserve">Suburban Housing </t>
  </si>
  <si>
    <t>SCUV Association for Mental Health &amp; Wellness (MHAW)</t>
  </si>
  <si>
    <t xml:space="preserve">Senior Quarters </t>
  </si>
  <si>
    <t>Transitional Services of NY for Long Island (TSLI)</t>
  </si>
  <si>
    <t xml:space="preserve">Casa Salva </t>
  </si>
  <si>
    <t>Economic Council of Suffolk (EOC)</t>
  </si>
  <si>
    <t xml:space="preserve">SAIL </t>
  </si>
  <si>
    <t xml:space="preserve">OMH S+C 3 </t>
  </si>
  <si>
    <t xml:space="preserve">Family Service League (FSL) </t>
  </si>
  <si>
    <t xml:space="preserve">Brighter Tomorrows </t>
  </si>
  <si>
    <t xml:space="preserve">The Safe Center Long Island (TSCLI) </t>
  </si>
  <si>
    <t>RRH II</t>
  </si>
  <si>
    <t xml:space="preserve">Hope for Youth </t>
  </si>
  <si>
    <t>ECLI/VIBS</t>
  </si>
  <si>
    <t xml:space="preserve">Sepa Mujer </t>
  </si>
  <si>
    <t xml:space="preserve">Ayuda Latina </t>
  </si>
  <si>
    <t xml:space="preserve">Concern </t>
  </si>
  <si>
    <t>Concern (OMH)</t>
  </si>
  <si>
    <t>TSLI-HBB</t>
  </si>
  <si>
    <t xml:space="preserve">Circulo </t>
  </si>
  <si>
    <t>Note: Compare like programs - all DV compared with each other including TH-RRH? What about HFY TH-RRH</t>
  </si>
  <si>
    <t xml:space="preserve"> # households and total persons within those households that exited homelessness in 2022 through the program (reducing homelessness- positive impact)</t>
  </si>
  <si>
    <t xml:space="preserve"> + # households and total persons within those households that remained permanently housed through the program (housing retention/reducing returns to homelessness- positive impact)</t>
  </si>
  <si>
    <t xml:space="preserve"> + # households and total persons in those households that exited the program and remains permanently housed (successful move-on/increasing housing capacity to exit homeless households- positive impact)</t>
  </si>
  <si>
    <t xml:space="preserve"> - # households and total persons that exited the program back to homelessness (increasing returns to homelessness- negative impact)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</si>
</sst>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0FCA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7">
    <xf numFmtId="0" fontId="0" fillId="0" borderId="0" xfId="0"/>
    <xf numFmtId="0" fontId="0" fillId="5" borderId="0" xfId="0" applyFill="1"/>
    <xf numFmtId="0" fontId="1" fillId="5" borderId="8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2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1" fillId="4" borderId="11" xfId="0" applyFont="1" applyFill="1" applyBorder="1" applyAlignment="1">
      <alignment horizontal="left" vertical="center" wrapText="1"/>
    </xf>
    <xf numFmtId="0" fontId="0" fillId="5" borderId="9" xfId="0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vertical="center" wrapText="1"/>
    </xf>
    <xf numFmtId="0" fontId="0" fillId="5" borderId="7" xfId="0" applyFill="1" applyBorder="1" applyAlignment="1">
      <alignment wrapText="1"/>
    </xf>
    <xf numFmtId="0" fontId="1" fillId="5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" fillId="5" borderId="0" xfId="0" applyFont="1" applyFill="1"/>
    <xf numFmtId="0" fontId="0" fillId="5" borderId="2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1" fillId="5" borderId="0" xfId="0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wrapText="1"/>
    </xf>
    <xf numFmtId="0" fontId="0" fillId="5" borderId="0" xfId="0" applyFill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1" fillId="4" borderId="12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wrapText="1"/>
    </xf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1" fillId="5" borderId="2" xfId="0" applyFont="1" applyFill="1" applyBorder="1" applyAlignment="1">
      <alignment horizontal="center" wrapText="1"/>
    </xf>
    <xf numFmtId="0" fontId="0" fillId="4" borderId="5" xfId="0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/>
    <xf numFmtId="0" fontId="1" fillId="9" borderId="10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left" wrapText="1"/>
    </xf>
    <xf numFmtId="2" fontId="0" fillId="4" borderId="1" xfId="0" applyNumberForma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1" fillId="6" borderId="22" xfId="0" applyFont="1" applyFill="1" applyBorder="1" applyAlignment="1">
      <alignment horizontal="center" wrapText="1"/>
    </xf>
    <xf numFmtId="0" fontId="1" fillId="13" borderId="23" xfId="0" applyFont="1" applyFill="1" applyBorder="1" applyAlignment="1">
      <alignment horizontal="center" wrapText="1"/>
    </xf>
    <xf numFmtId="0" fontId="1" fillId="5" borderId="23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wrapText="1"/>
    </xf>
    <xf numFmtId="0" fontId="0" fillId="4" borderId="24" xfId="0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1" fillId="4" borderId="25" xfId="0" applyFont="1" applyFill="1" applyBorder="1" applyAlignment="1">
      <alignment wrapText="1"/>
    </xf>
    <xf numFmtId="0" fontId="0" fillId="4" borderId="2" xfId="0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1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28" xfId="0" applyFont="1" applyFill="1" applyBorder="1" applyAlignment="1">
      <alignment horizont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wrapText="1"/>
    </xf>
    <xf numFmtId="0" fontId="4" fillId="5" borderId="0" xfId="0" applyFont="1" applyFill="1" applyAlignment="1">
      <alignment horizontal="center" vertical="center" wrapText="1"/>
    </xf>
    <xf numFmtId="0" fontId="1" fillId="5" borderId="29" xfId="0" applyFont="1" applyFill="1" applyBorder="1" applyAlignment="1">
      <alignment horizontal="center" wrapText="1"/>
    </xf>
    <xf numFmtId="0" fontId="0" fillId="16" borderId="1" xfId="0" applyFill="1" applyBorder="1" applyAlignment="1">
      <alignment wrapText="1"/>
    </xf>
    <xf numFmtId="0" fontId="1" fillId="5" borderId="0" xfId="0" applyFont="1" applyFill="1" applyBorder="1" applyAlignment="1">
      <alignment horizontal="center" wrapText="1"/>
    </xf>
    <xf numFmtId="0" fontId="0" fillId="14" borderId="24" xfId="0" applyFill="1" applyBorder="1" applyAlignment="1">
      <alignment wrapText="1"/>
    </xf>
    <xf numFmtId="0" fontId="0" fillId="15" borderId="24" xfId="0" applyFill="1" applyBorder="1" applyAlignment="1">
      <alignment wrapText="1"/>
    </xf>
    <xf numFmtId="0" fontId="0" fillId="16" borderId="24" xfId="0" applyFill="1" applyBorder="1" applyAlignment="1">
      <alignment wrapText="1"/>
    </xf>
    <xf numFmtId="0" fontId="0" fillId="11" borderId="24" xfId="0" applyFill="1" applyBorder="1" applyAlignment="1">
      <alignment wrapText="1"/>
    </xf>
    <xf numFmtId="0" fontId="1" fillId="16" borderId="24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5" borderId="1" xfId="0" applyFont="1" applyFill="1" applyBorder="1"/>
    <xf numFmtId="0" fontId="1" fillId="0" borderId="1" xfId="0" applyFont="1" applyBorder="1"/>
    <xf numFmtId="0" fontId="0" fillId="16" borderId="30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16" borderId="3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wrapText="1"/>
    </xf>
    <xf numFmtId="2" fontId="0" fillId="4" borderId="5" xfId="0" applyNumberForma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9" fontId="0" fillId="4" borderId="24" xfId="0" applyNumberFormat="1" applyFill="1" applyBorder="1" applyAlignment="1">
      <alignment horizontal="center" vertical="center" wrapText="1"/>
    </xf>
    <xf numFmtId="2" fontId="0" fillId="4" borderId="24" xfId="0" applyNumberForma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vertical="center" wrapText="1"/>
    </xf>
    <xf numFmtId="0" fontId="0" fillId="4" borderId="4" xfId="0" applyFill="1" applyBorder="1" applyAlignment="1">
      <alignment wrapText="1"/>
    </xf>
    <xf numFmtId="2" fontId="0" fillId="4" borderId="0" xfId="0" applyNumberForma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0" fontId="0" fillId="5" borderId="24" xfId="0" applyFill="1" applyBorder="1" applyAlignment="1">
      <alignment wrapText="1"/>
    </xf>
    <xf numFmtId="0" fontId="0" fillId="5" borderId="0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CC"/>
      <color rgb="FF20FCA8"/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8D1D-D11E-4B5D-8331-E39AB6C5CB9F}">
  <dimension ref="A1:AS50"/>
  <sheetViews>
    <sheetView zoomScaleNormal="100" workbookViewId="0">
      <selection sqref="A1:XFD1048576"/>
    </sheetView>
  </sheetViews>
  <sheetFormatPr defaultRowHeight="14.4" x14ac:dyDescent="0.3"/>
  <cols>
    <col min="2" max="2" width="15.109375" customWidth="1"/>
    <col min="4" max="4" width="15.77734375" customWidth="1"/>
    <col min="5" max="5" width="11.88671875" customWidth="1"/>
    <col min="6" max="6" width="9.5546875" customWidth="1"/>
    <col min="7" max="8" width="12.6640625" customWidth="1"/>
    <col min="9" max="10" width="14.44140625" customWidth="1"/>
    <col min="11" max="11" width="30.21875" customWidth="1"/>
    <col min="13" max="13" width="15" customWidth="1"/>
    <col min="14" max="14" width="15.6640625" customWidth="1"/>
    <col min="15" max="15" width="14.5546875" customWidth="1"/>
    <col min="16" max="16" width="16.109375" customWidth="1"/>
    <col min="17" max="17" width="16.5546875" customWidth="1"/>
    <col min="18" max="38" width="8.88671875" customWidth="1"/>
  </cols>
  <sheetData>
    <row r="1" spans="1:45" ht="67.2" customHeight="1" thickBot="1" x14ac:dyDescent="0.35">
      <c r="A1" s="1"/>
      <c r="B1" s="87" t="s">
        <v>89</v>
      </c>
      <c r="C1" s="88"/>
      <c r="D1" s="89"/>
      <c r="E1" s="29" t="s">
        <v>4</v>
      </c>
      <c r="F1" s="29" t="s">
        <v>17</v>
      </c>
      <c r="G1" s="83" t="s">
        <v>37</v>
      </c>
      <c r="H1" s="84" t="s">
        <v>36</v>
      </c>
      <c r="I1" s="85" t="s">
        <v>38</v>
      </c>
      <c r="J1" s="86" t="s">
        <v>19</v>
      </c>
      <c r="K1" s="82" t="s">
        <v>80</v>
      </c>
      <c r="L1" s="24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6"/>
      <c r="AF1" s="65"/>
      <c r="AG1" s="65"/>
      <c r="AH1" s="65"/>
      <c r="AI1" s="65"/>
      <c r="AJ1" s="65"/>
      <c r="AK1" s="65"/>
      <c r="AL1" s="65"/>
      <c r="AM1" s="65"/>
      <c r="AN1" s="66"/>
      <c r="AO1" s="67"/>
      <c r="AP1" s="68"/>
      <c r="AQ1" s="68"/>
      <c r="AR1" s="68"/>
      <c r="AS1" s="68"/>
    </row>
    <row r="2" spans="1:45" ht="15" thickBot="1" x14ac:dyDescent="0.35">
      <c r="A2" s="1"/>
      <c r="B2" s="6"/>
      <c r="C2" s="6"/>
      <c r="D2" s="14"/>
      <c r="E2" s="25"/>
      <c r="F2" s="25"/>
      <c r="G2" s="25"/>
      <c r="H2" s="25"/>
      <c r="I2" s="25"/>
      <c r="J2" s="25"/>
      <c r="K2" s="7"/>
      <c r="L2" s="1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6"/>
      <c r="AF2" s="69"/>
      <c r="AG2" s="69"/>
      <c r="AH2" s="69"/>
      <c r="AI2" s="69"/>
      <c r="AJ2" s="69"/>
      <c r="AK2" s="69"/>
      <c r="AL2" s="69"/>
      <c r="AM2" s="69"/>
      <c r="AN2" s="70"/>
      <c r="AO2" s="71"/>
      <c r="AP2" s="71"/>
      <c r="AQ2" s="71"/>
      <c r="AR2" s="71"/>
      <c r="AS2" s="71"/>
    </row>
    <row r="3" spans="1:45" ht="15" thickBot="1" x14ac:dyDescent="0.35">
      <c r="A3" s="1"/>
      <c r="B3" s="6"/>
      <c r="C3" s="6"/>
      <c r="D3" s="14"/>
      <c r="E3" s="25"/>
      <c r="F3" s="25"/>
      <c r="G3" s="25"/>
      <c r="H3" s="1"/>
      <c r="I3" s="1"/>
      <c r="J3" s="1"/>
      <c r="K3" s="7"/>
      <c r="L3" s="1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</row>
    <row r="4" spans="1:45" ht="72.599999999999994" thickBot="1" x14ac:dyDescent="0.35">
      <c r="A4" s="1"/>
      <c r="B4" s="59" t="s">
        <v>23</v>
      </c>
      <c r="C4" s="4" t="s">
        <v>6</v>
      </c>
      <c r="D4" s="9" t="s">
        <v>88</v>
      </c>
      <c r="E4" s="57" t="s">
        <v>5</v>
      </c>
      <c r="F4" s="57" t="s">
        <v>5</v>
      </c>
      <c r="G4" s="79" t="s">
        <v>39</v>
      </c>
      <c r="H4" s="57" t="s">
        <v>39</v>
      </c>
      <c r="I4" s="16" t="s">
        <v>26</v>
      </c>
      <c r="J4" s="16" t="s">
        <v>26</v>
      </c>
      <c r="K4" s="28" t="s">
        <v>59</v>
      </c>
      <c r="L4" s="1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66"/>
      <c r="AF4" s="72"/>
      <c r="AG4" s="72"/>
      <c r="AH4" s="72"/>
      <c r="AI4" s="72"/>
      <c r="AJ4" s="72"/>
      <c r="AK4" s="72"/>
      <c r="AL4" s="72"/>
      <c r="AM4" s="72"/>
      <c r="AN4" s="70"/>
    </row>
    <row r="5" spans="1:45" ht="15" thickBot="1" x14ac:dyDescent="0.35">
      <c r="A5" s="1"/>
      <c r="B5" s="6"/>
      <c r="C5" s="6"/>
      <c r="D5" s="6"/>
      <c r="E5" s="25"/>
      <c r="F5" s="25"/>
      <c r="G5" s="25"/>
      <c r="H5" s="1"/>
      <c r="I5" s="1"/>
      <c r="J5" s="1"/>
      <c r="K5" s="6"/>
      <c r="L5" s="1"/>
      <c r="AN5" s="70"/>
    </row>
    <row r="6" spans="1:45" ht="72.599999999999994" thickBot="1" x14ac:dyDescent="0.35">
      <c r="A6" s="1"/>
      <c r="B6" s="3" t="s">
        <v>31</v>
      </c>
      <c r="C6" s="4">
        <v>1</v>
      </c>
      <c r="D6" s="9" t="s">
        <v>9</v>
      </c>
      <c r="E6" s="64" t="s">
        <v>40</v>
      </c>
      <c r="F6" s="57" t="s">
        <v>18</v>
      </c>
      <c r="G6" s="16">
        <v>5</v>
      </c>
      <c r="H6" s="40">
        <v>5</v>
      </c>
      <c r="I6" s="16">
        <v>5</v>
      </c>
      <c r="J6" s="16">
        <v>5</v>
      </c>
      <c r="K6" s="28" t="s">
        <v>79</v>
      </c>
      <c r="L6" s="6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B6" s="76"/>
      <c r="AC6" s="76"/>
      <c r="AD6" s="76"/>
      <c r="AF6" s="76"/>
      <c r="AG6" s="76"/>
      <c r="AH6" s="76"/>
      <c r="AJ6" s="76"/>
      <c r="AK6" s="76"/>
      <c r="AN6" s="70"/>
    </row>
    <row r="7" spans="1:45" ht="15" thickBot="1" x14ac:dyDescent="0.35">
      <c r="A7" s="1"/>
      <c r="B7" s="38"/>
      <c r="C7" s="31"/>
      <c r="D7" s="32"/>
      <c r="E7" s="8"/>
      <c r="F7" s="8"/>
      <c r="G7" s="27"/>
      <c r="H7" s="33"/>
      <c r="I7" s="33"/>
      <c r="J7" s="33"/>
      <c r="K7" s="34"/>
      <c r="L7" s="6"/>
      <c r="AN7" s="70"/>
    </row>
    <row r="8" spans="1:45" ht="144.6" thickBot="1" x14ac:dyDescent="0.35">
      <c r="A8" s="1"/>
      <c r="B8" s="56" t="s">
        <v>41</v>
      </c>
      <c r="C8" s="17">
        <v>2</v>
      </c>
      <c r="D8" s="74" t="s">
        <v>66</v>
      </c>
      <c r="E8" s="39" t="s">
        <v>5</v>
      </c>
      <c r="F8" s="39" t="s">
        <v>5</v>
      </c>
      <c r="G8" s="17">
        <v>22.5</v>
      </c>
      <c r="H8" s="41" t="s">
        <v>5</v>
      </c>
      <c r="I8" s="41" t="s">
        <v>5</v>
      </c>
      <c r="J8" s="41" t="s">
        <v>5</v>
      </c>
      <c r="K8" s="23" t="s">
        <v>74</v>
      </c>
      <c r="L8" s="1"/>
      <c r="AF8" s="58"/>
      <c r="AG8" s="58"/>
      <c r="AH8" s="58"/>
      <c r="AI8" s="58"/>
      <c r="AJ8" s="58"/>
      <c r="AK8" s="58"/>
      <c r="AL8" s="58"/>
      <c r="AM8" s="58"/>
      <c r="AN8" s="70"/>
      <c r="AO8" s="58"/>
      <c r="AP8" s="58"/>
      <c r="AQ8" s="58"/>
      <c r="AR8" s="58"/>
      <c r="AS8" s="58"/>
    </row>
    <row r="9" spans="1:45" ht="101.4" thickBot="1" x14ac:dyDescent="0.35">
      <c r="A9" s="1"/>
      <c r="B9" s="47"/>
      <c r="C9" s="17"/>
      <c r="D9" s="74" t="s">
        <v>67</v>
      </c>
      <c r="E9" s="39" t="s">
        <v>5</v>
      </c>
      <c r="F9" s="39" t="s">
        <v>5</v>
      </c>
      <c r="G9" s="41">
        <v>22</v>
      </c>
      <c r="H9" s="41" t="s">
        <v>5</v>
      </c>
      <c r="I9" s="41" t="s">
        <v>5</v>
      </c>
      <c r="J9" s="41" t="s">
        <v>5</v>
      </c>
      <c r="K9" s="23" t="s">
        <v>74</v>
      </c>
      <c r="L9" s="1"/>
      <c r="AN9" s="70"/>
    </row>
    <row r="10" spans="1:45" ht="115.8" thickBot="1" x14ac:dyDescent="0.35">
      <c r="A10" s="1"/>
      <c r="B10" s="47"/>
      <c r="C10" s="17"/>
      <c r="D10" s="74" t="s">
        <v>68</v>
      </c>
      <c r="E10" s="39" t="s">
        <v>5</v>
      </c>
      <c r="F10" s="39" t="s">
        <v>5</v>
      </c>
      <c r="G10" s="41">
        <v>16.600000000000001</v>
      </c>
      <c r="H10" s="41" t="s">
        <v>5</v>
      </c>
      <c r="I10" s="41" t="s">
        <v>5</v>
      </c>
      <c r="J10" s="41" t="s">
        <v>5</v>
      </c>
      <c r="K10" s="23" t="s">
        <v>74</v>
      </c>
      <c r="L10" s="1"/>
      <c r="AN10" s="70"/>
    </row>
    <row r="11" spans="1:45" ht="101.4" thickBot="1" x14ac:dyDescent="0.35">
      <c r="A11" s="1"/>
      <c r="B11" s="47"/>
      <c r="C11" s="17"/>
      <c r="D11" s="74" t="s">
        <v>69</v>
      </c>
      <c r="E11" s="39" t="s">
        <v>5</v>
      </c>
      <c r="F11" s="39" t="s">
        <v>5</v>
      </c>
      <c r="G11" s="39" t="s">
        <v>5</v>
      </c>
      <c r="H11" s="17">
        <v>21.6</v>
      </c>
      <c r="I11" s="41" t="s">
        <v>5</v>
      </c>
      <c r="J11" s="41" t="s">
        <v>5</v>
      </c>
      <c r="K11" s="23" t="s">
        <v>74</v>
      </c>
      <c r="L11" s="1"/>
      <c r="AN11" s="70"/>
    </row>
    <row r="12" spans="1:45" ht="101.4" thickBot="1" x14ac:dyDescent="0.35">
      <c r="A12" s="1"/>
      <c r="B12" s="47"/>
      <c r="C12" s="17"/>
      <c r="D12" s="74" t="s">
        <v>10</v>
      </c>
      <c r="E12" s="39" t="s">
        <v>5</v>
      </c>
      <c r="F12" s="39" t="s">
        <v>5</v>
      </c>
      <c r="G12" s="17" t="s">
        <v>5</v>
      </c>
      <c r="H12" s="17" t="s">
        <v>5</v>
      </c>
      <c r="I12" s="41">
        <v>0</v>
      </c>
      <c r="J12" s="41" t="s">
        <v>5</v>
      </c>
      <c r="K12" s="23" t="s">
        <v>74</v>
      </c>
      <c r="L12" s="1"/>
      <c r="AN12" s="70"/>
    </row>
    <row r="13" spans="1:45" ht="101.4" thickBot="1" x14ac:dyDescent="0.35">
      <c r="A13" s="1"/>
      <c r="B13" s="47"/>
      <c r="C13" s="17"/>
      <c r="D13" s="74" t="s">
        <v>70</v>
      </c>
      <c r="E13" s="39" t="s">
        <v>5</v>
      </c>
      <c r="F13" s="39" t="s">
        <v>5</v>
      </c>
      <c r="G13" s="17" t="s">
        <v>5</v>
      </c>
      <c r="H13" s="17" t="s">
        <v>5</v>
      </c>
      <c r="I13" s="41">
        <v>0</v>
      </c>
      <c r="J13" s="41" t="s">
        <v>5</v>
      </c>
      <c r="K13" s="23" t="s">
        <v>74</v>
      </c>
      <c r="L13" s="1"/>
      <c r="AN13" s="70"/>
    </row>
    <row r="14" spans="1:45" ht="43.8" thickBot="1" x14ac:dyDescent="0.35">
      <c r="A14" s="1"/>
      <c r="B14" s="47"/>
      <c r="C14" s="17" t="s">
        <v>6</v>
      </c>
      <c r="D14" s="48" t="s">
        <v>52</v>
      </c>
      <c r="E14" s="39" t="s">
        <v>14</v>
      </c>
      <c r="F14" s="39" t="s">
        <v>5</v>
      </c>
      <c r="G14" s="39" t="s">
        <v>14</v>
      </c>
      <c r="H14" s="39" t="s">
        <v>14</v>
      </c>
      <c r="I14" s="39" t="s">
        <v>14</v>
      </c>
      <c r="J14" s="39" t="s">
        <v>14</v>
      </c>
      <c r="K14" s="23" t="s">
        <v>35</v>
      </c>
      <c r="L14" s="1"/>
      <c r="AN14" s="70"/>
    </row>
    <row r="15" spans="1:45" ht="144.6" thickBot="1" x14ac:dyDescent="0.35">
      <c r="A15" s="1"/>
      <c r="B15" s="47" t="s">
        <v>42</v>
      </c>
      <c r="C15" s="17"/>
      <c r="D15" s="48" t="s">
        <v>73</v>
      </c>
      <c r="E15" s="39"/>
      <c r="F15" s="39" t="s">
        <v>5</v>
      </c>
      <c r="G15" s="39">
        <v>4</v>
      </c>
      <c r="H15" s="39">
        <v>4</v>
      </c>
      <c r="I15" s="39">
        <v>4</v>
      </c>
      <c r="J15" s="39">
        <v>4</v>
      </c>
      <c r="K15" s="23" t="s">
        <v>72</v>
      </c>
      <c r="L15" s="1"/>
      <c r="AN15" s="70"/>
    </row>
    <row r="16" spans="1:45" ht="58.2" thickBot="1" x14ac:dyDescent="0.35">
      <c r="A16" s="1"/>
      <c r="B16" s="47"/>
      <c r="C16" s="30"/>
      <c r="D16" s="48" t="s">
        <v>43</v>
      </c>
      <c r="E16" s="39"/>
      <c r="F16" s="39" t="s">
        <v>5</v>
      </c>
      <c r="G16" s="39">
        <v>1</v>
      </c>
      <c r="H16" s="39">
        <v>1</v>
      </c>
      <c r="I16" s="39">
        <v>1</v>
      </c>
      <c r="J16" s="39">
        <v>1</v>
      </c>
      <c r="K16" s="23" t="s">
        <v>90</v>
      </c>
      <c r="L16" s="1"/>
      <c r="AN16" s="70"/>
    </row>
    <row r="17" spans="1:40" ht="15" thickBot="1" x14ac:dyDescent="0.35">
      <c r="A17" s="1"/>
      <c r="B17" s="38"/>
      <c r="C17" s="35"/>
      <c r="D17" s="36"/>
      <c r="E17" s="8"/>
      <c r="F17" s="8"/>
      <c r="G17" s="12"/>
      <c r="H17" s="12"/>
      <c r="I17" s="46"/>
      <c r="J17" s="46"/>
      <c r="K17" s="37"/>
      <c r="L17" s="1"/>
      <c r="AN17" s="70"/>
    </row>
    <row r="18" spans="1:40" ht="130.19999999999999" thickBot="1" x14ac:dyDescent="0.35">
      <c r="A18" s="1"/>
      <c r="B18" s="90" t="s">
        <v>32</v>
      </c>
      <c r="C18" s="16">
        <v>3</v>
      </c>
      <c r="D18" s="18" t="s">
        <v>20</v>
      </c>
      <c r="E18" s="42" t="s">
        <v>5</v>
      </c>
      <c r="F18" s="42" t="s">
        <v>54</v>
      </c>
      <c r="G18" s="17">
        <v>10</v>
      </c>
      <c r="H18" s="17" t="s">
        <v>5</v>
      </c>
      <c r="I18" s="17" t="s">
        <v>5</v>
      </c>
      <c r="J18" s="17" t="s">
        <v>5</v>
      </c>
      <c r="K18" s="13" t="s">
        <v>60</v>
      </c>
      <c r="L18" s="1"/>
      <c r="M18" s="77"/>
      <c r="AN18" s="70"/>
    </row>
    <row r="19" spans="1:40" ht="72.599999999999994" thickBot="1" x14ac:dyDescent="0.35">
      <c r="A19" s="1"/>
      <c r="B19" s="90"/>
      <c r="C19" s="17">
        <v>4</v>
      </c>
      <c r="D19" s="19" t="s">
        <v>55</v>
      </c>
      <c r="E19" s="39" t="s">
        <v>5</v>
      </c>
      <c r="F19" s="39" t="s">
        <v>5</v>
      </c>
      <c r="G19" s="17">
        <v>5</v>
      </c>
      <c r="H19" s="17" t="s">
        <v>5</v>
      </c>
      <c r="I19" s="17" t="s">
        <v>5</v>
      </c>
      <c r="J19" s="17" t="s">
        <v>5</v>
      </c>
      <c r="K19" s="23" t="s">
        <v>71</v>
      </c>
      <c r="L19" s="1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N19" s="70"/>
    </row>
    <row r="20" spans="1:40" ht="58.2" thickBot="1" x14ac:dyDescent="0.35">
      <c r="A20" s="1"/>
      <c r="B20" s="90"/>
      <c r="C20" s="16">
        <v>5</v>
      </c>
      <c r="D20" s="20" t="s">
        <v>0</v>
      </c>
      <c r="E20" s="42" t="s">
        <v>82</v>
      </c>
      <c r="F20" s="39" t="s">
        <v>5</v>
      </c>
      <c r="G20" s="17">
        <v>3</v>
      </c>
      <c r="H20" s="17" t="s">
        <v>5</v>
      </c>
      <c r="I20" s="17" t="s">
        <v>5</v>
      </c>
      <c r="J20" s="17" t="s">
        <v>5</v>
      </c>
      <c r="K20" s="13" t="s">
        <v>83</v>
      </c>
      <c r="L20" s="1"/>
      <c r="M20" s="77"/>
      <c r="AN20" s="70"/>
    </row>
    <row r="21" spans="1:40" ht="72.599999999999994" thickBot="1" x14ac:dyDescent="0.35">
      <c r="A21" s="1"/>
      <c r="B21" s="90"/>
      <c r="C21" s="16">
        <v>6</v>
      </c>
      <c r="D21" s="20" t="s">
        <v>1</v>
      </c>
      <c r="E21" s="42" t="s">
        <v>82</v>
      </c>
      <c r="F21" s="39" t="s">
        <v>5</v>
      </c>
      <c r="G21" s="17">
        <v>2</v>
      </c>
      <c r="H21" s="17" t="s">
        <v>5</v>
      </c>
      <c r="I21" s="17" t="s">
        <v>5</v>
      </c>
      <c r="J21" s="17" t="s">
        <v>5</v>
      </c>
      <c r="K21" s="13" t="s">
        <v>61</v>
      </c>
      <c r="L21" s="1"/>
      <c r="AN21" s="70"/>
    </row>
    <row r="22" spans="1:40" ht="58.2" thickBot="1" x14ac:dyDescent="0.35">
      <c r="A22" s="1"/>
      <c r="B22" s="90"/>
      <c r="C22" s="17">
        <v>7</v>
      </c>
      <c r="D22" s="21" t="s">
        <v>2</v>
      </c>
      <c r="E22" s="42" t="s">
        <v>81</v>
      </c>
      <c r="F22" s="39" t="s">
        <v>5</v>
      </c>
      <c r="G22" s="17">
        <v>3</v>
      </c>
      <c r="H22" s="17" t="s">
        <v>5</v>
      </c>
      <c r="I22" s="17" t="s">
        <v>5</v>
      </c>
      <c r="J22" s="17" t="s">
        <v>5</v>
      </c>
      <c r="K22" s="13" t="s">
        <v>84</v>
      </c>
      <c r="L22" s="1"/>
      <c r="AN22" s="70"/>
    </row>
    <row r="23" spans="1:40" ht="72.599999999999994" thickBot="1" x14ac:dyDescent="0.35">
      <c r="A23" s="1"/>
      <c r="B23" s="90"/>
      <c r="C23" s="16">
        <v>8</v>
      </c>
      <c r="D23" s="21" t="s">
        <v>3</v>
      </c>
      <c r="E23" s="42" t="s">
        <v>82</v>
      </c>
      <c r="F23" s="39" t="s">
        <v>5</v>
      </c>
      <c r="G23" s="17">
        <v>2</v>
      </c>
      <c r="H23" s="17" t="s">
        <v>5</v>
      </c>
      <c r="I23" s="17" t="s">
        <v>5</v>
      </c>
      <c r="J23" s="17" t="s">
        <v>5</v>
      </c>
      <c r="K23" s="13" t="s">
        <v>85</v>
      </c>
      <c r="L23" s="1"/>
      <c r="AN23" s="70"/>
    </row>
    <row r="24" spans="1:40" ht="58.2" thickBot="1" x14ac:dyDescent="0.35">
      <c r="A24" s="1"/>
      <c r="B24" s="78"/>
      <c r="C24" s="16">
        <v>9</v>
      </c>
      <c r="D24" s="21" t="s">
        <v>62</v>
      </c>
      <c r="E24" s="42" t="s">
        <v>5</v>
      </c>
      <c r="F24" s="39" t="s">
        <v>5</v>
      </c>
      <c r="G24" s="17">
        <v>2</v>
      </c>
      <c r="H24" s="17" t="s">
        <v>5</v>
      </c>
      <c r="I24" s="17" t="s">
        <v>5</v>
      </c>
      <c r="J24" s="17" t="s">
        <v>5</v>
      </c>
      <c r="K24" s="80" t="s">
        <v>57</v>
      </c>
      <c r="L24" s="1"/>
      <c r="AN24" s="70"/>
    </row>
    <row r="25" spans="1:40" ht="389.4" thickBot="1" x14ac:dyDescent="0.35">
      <c r="A25" s="1"/>
      <c r="B25" s="78"/>
      <c r="C25" s="16">
        <v>10</v>
      </c>
      <c r="D25" s="21" t="s">
        <v>25</v>
      </c>
      <c r="E25" s="42" t="s">
        <v>5</v>
      </c>
      <c r="F25" s="39"/>
      <c r="G25" s="17">
        <v>3</v>
      </c>
      <c r="H25" s="17" t="s">
        <v>5</v>
      </c>
      <c r="I25" s="17" t="s">
        <v>5</v>
      </c>
      <c r="J25" s="17" t="s">
        <v>5</v>
      </c>
      <c r="K25" s="61" t="s">
        <v>58</v>
      </c>
      <c r="L25" s="1"/>
      <c r="AN25" s="70"/>
    </row>
    <row r="26" spans="1:40" ht="115.8" thickBot="1" x14ac:dyDescent="0.35">
      <c r="A26" s="1"/>
      <c r="B26" s="91" t="s">
        <v>34</v>
      </c>
      <c r="C26" s="17">
        <v>3</v>
      </c>
      <c r="D26" s="22" t="s">
        <v>16</v>
      </c>
      <c r="E26" s="39">
        <v>3</v>
      </c>
      <c r="F26" s="39" t="s">
        <v>5</v>
      </c>
      <c r="G26" s="39" t="s">
        <v>5</v>
      </c>
      <c r="H26" s="17">
        <v>5</v>
      </c>
      <c r="I26" s="17">
        <v>5</v>
      </c>
      <c r="J26" s="17" t="s">
        <v>5</v>
      </c>
      <c r="K26" s="5" t="s">
        <v>77</v>
      </c>
      <c r="L26" s="1"/>
      <c r="AN26" s="70"/>
    </row>
    <row r="27" spans="1:40" ht="115.8" thickBot="1" x14ac:dyDescent="0.35">
      <c r="A27" s="1"/>
      <c r="B27" s="91"/>
      <c r="C27" s="17">
        <v>4</v>
      </c>
      <c r="D27" s="22" t="s">
        <v>15</v>
      </c>
      <c r="E27" s="39" t="s">
        <v>5</v>
      </c>
      <c r="F27" s="39" t="s">
        <v>5</v>
      </c>
      <c r="G27" s="39" t="s">
        <v>5</v>
      </c>
      <c r="H27" s="17">
        <v>8</v>
      </c>
      <c r="I27" s="17">
        <v>8</v>
      </c>
      <c r="J27" s="17" t="s">
        <v>5</v>
      </c>
      <c r="K27" s="5" t="s">
        <v>21</v>
      </c>
      <c r="L27" s="1"/>
      <c r="AN27" s="70"/>
    </row>
    <row r="28" spans="1:40" ht="115.8" thickBot="1" x14ac:dyDescent="0.35">
      <c r="A28" s="1"/>
      <c r="B28" s="91"/>
      <c r="C28" s="17">
        <v>5</v>
      </c>
      <c r="D28" s="49" t="s">
        <v>7</v>
      </c>
      <c r="E28" s="39" t="s">
        <v>5</v>
      </c>
      <c r="F28" s="39" t="s">
        <v>22</v>
      </c>
      <c r="G28" s="39" t="s">
        <v>5</v>
      </c>
      <c r="H28" s="17">
        <v>8</v>
      </c>
      <c r="I28" s="17">
        <v>8</v>
      </c>
      <c r="J28" s="17" t="s">
        <v>5</v>
      </c>
      <c r="K28" s="5" t="s">
        <v>8</v>
      </c>
      <c r="L28" s="1"/>
      <c r="AN28" s="70"/>
    </row>
    <row r="29" spans="1:40" ht="58.2" thickBot="1" x14ac:dyDescent="0.35">
      <c r="A29" s="1"/>
      <c r="B29" s="63"/>
      <c r="C29" s="17">
        <v>6</v>
      </c>
      <c r="D29" s="81" t="s">
        <v>12</v>
      </c>
      <c r="E29" s="42">
        <v>0.65</v>
      </c>
      <c r="F29" s="39" t="s">
        <v>53</v>
      </c>
      <c r="G29" s="39" t="s">
        <v>5</v>
      </c>
      <c r="H29" s="17">
        <v>2</v>
      </c>
      <c r="I29" s="30">
        <v>2</v>
      </c>
      <c r="J29" s="17" t="s">
        <v>5</v>
      </c>
      <c r="K29" s="55" t="s">
        <v>64</v>
      </c>
      <c r="L29" s="1"/>
      <c r="AN29" s="70"/>
    </row>
    <row r="30" spans="1:40" ht="72.599999999999994" thickBot="1" x14ac:dyDescent="0.35">
      <c r="A30" s="1"/>
      <c r="B30" s="63"/>
      <c r="C30" s="17">
        <v>7</v>
      </c>
      <c r="D30" s="81" t="s">
        <v>29</v>
      </c>
      <c r="E30" s="42">
        <v>0.65</v>
      </c>
      <c r="F30" s="39" t="s">
        <v>53</v>
      </c>
      <c r="G30" s="39" t="s">
        <v>5</v>
      </c>
      <c r="H30" s="17">
        <v>2</v>
      </c>
      <c r="I30" s="30">
        <v>2</v>
      </c>
      <c r="J30" s="17" t="s">
        <v>5</v>
      </c>
      <c r="K30" s="55" t="s">
        <v>78</v>
      </c>
      <c r="L30" s="1"/>
      <c r="AN30" s="70"/>
    </row>
    <row r="31" spans="1:40" ht="29.4" thickBot="1" x14ac:dyDescent="0.35">
      <c r="A31" s="1"/>
      <c r="B31" s="63"/>
      <c r="C31" s="17">
        <v>8</v>
      </c>
      <c r="D31" s="19" t="s">
        <v>24</v>
      </c>
      <c r="E31" s="42" t="s">
        <v>5</v>
      </c>
      <c r="F31" s="39" t="s">
        <v>5</v>
      </c>
      <c r="G31" s="17" t="s">
        <v>5</v>
      </c>
      <c r="H31" s="17">
        <v>2</v>
      </c>
      <c r="I31" s="17">
        <v>2</v>
      </c>
      <c r="J31" s="17" t="s">
        <v>5</v>
      </c>
      <c r="K31" s="42" t="s">
        <v>56</v>
      </c>
      <c r="L31" s="1"/>
      <c r="AN31" s="70"/>
    </row>
    <row r="32" spans="1:40" ht="389.4" thickBot="1" x14ac:dyDescent="0.35">
      <c r="A32" s="1"/>
      <c r="B32" s="63"/>
      <c r="C32" s="17">
        <v>9</v>
      </c>
      <c r="D32" s="19" t="s">
        <v>25</v>
      </c>
      <c r="E32" s="42" t="s">
        <v>5</v>
      </c>
      <c r="F32" s="39"/>
      <c r="G32" s="17" t="s">
        <v>5</v>
      </c>
      <c r="H32" s="17">
        <v>3</v>
      </c>
      <c r="I32" s="17">
        <v>3</v>
      </c>
      <c r="J32" s="17" t="s">
        <v>5</v>
      </c>
      <c r="K32" s="61" t="s">
        <v>58</v>
      </c>
      <c r="L32" s="1"/>
      <c r="AN32" s="70"/>
    </row>
    <row r="33" spans="1:40" ht="72.599999999999994" thickBot="1" x14ac:dyDescent="0.35">
      <c r="A33" s="1"/>
      <c r="B33" s="92" t="s">
        <v>33</v>
      </c>
      <c r="C33" s="17">
        <v>3</v>
      </c>
      <c r="D33" s="22" t="s">
        <v>15</v>
      </c>
      <c r="E33" s="39" t="s">
        <v>5</v>
      </c>
      <c r="F33" s="39" t="s">
        <v>5</v>
      </c>
      <c r="G33" s="39" t="s">
        <v>5</v>
      </c>
      <c r="H33" s="39" t="s">
        <v>5</v>
      </c>
      <c r="I33" s="39" t="s">
        <v>5</v>
      </c>
      <c r="J33" s="17">
        <v>8</v>
      </c>
      <c r="K33" s="5" t="s">
        <v>63</v>
      </c>
      <c r="L33" s="1"/>
      <c r="AN33" s="70"/>
    </row>
    <row r="34" spans="1:40" ht="115.8" thickBot="1" x14ac:dyDescent="0.35">
      <c r="A34" s="1"/>
      <c r="B34" s="92"/>
      <c r="C34" s="17">
        <v>4</v>
      </c>
      <c r="D34" s="49" t="s">
        <v>7</v>
      </c>
      <c r="E34" s="39" t="s">
        <v>5</v>
      </c>
      <c r="F34" s="39" t="s">
        <v>5</v>
      </c>
      <c r="G34" s="39" t="s">
        <v>5</v>
      </c>
      <c r="H34" s="39" t="s">
        <v>5</v>
      </c>
      <c r="I34" s="39" t="s">
        <v>5</v>
      </c>
      <c r="J34" s="17">
        <v>8</v>
      </c>
      <c r="K34" s="5" t="s">
        <v>8</v>
      </c>
      <c r="L34" s="1"/>
      <c r="AN34" s="70"/>
    </row>
    <row r="35" spans="1:40" ht="58.2" thickBot="1" x14ac:dyDescent="0.35">
      <c r="A35" s="1"/>
      <c r="B35" s="62"/>
      <c r="C35" s="17">
        <v>5</v>
      </c>
      <c r="D35" s="49" t="s">
        <v>12</v>
      </c>
      <c r="E35" s="42">
        <v>0.65</v>
      </c>
      <c r="F35" s="39" t="s">
        <v>53</v>
      </c>
      <c r="G35" s="39" t="s">
        <v>5</v>
      </c>
      <c r="H35" s="39" t="s">
        <v>5</v>
      </c>
      <c r="I35" s="39" t="s">
        <v>5</v>
      </c>
      <c r="J35" s="17">
        <v>2</v>
      </c>
      <c r="K35" s="13" t="s">
        <v>86</v>
      </c>
      <c r="L35" s="1"/>
      <c r="AN35" s="70"/>
    </row>
    <row r="36" spans="1:40" ht="87" thickBot="1" x14ac:dyDescent="0.35">
      <c r="A36" s="1"/>
      <c r="B36" s="62"/>
      <c r="C36" s="17">
        <v>6</v>
      </c>
      <c r="D36" s="49" t="s">
        <v>13</v>
      </c>
      <c r="E36" s="42">
        <v>0.65</v>
      </c>
      <c r="F36" s="39" t="s">
        <v>53</v>
      </c>
      <c r="G36" s="39" t="s">
        <v>5</v>
      </c>
      <c r="H36" s="39" t="s">
        <v>5</v>
      </c>
      <c r="I36" s="39" t="s">
        <v>5</v>
      </c>
      <c r="J36" s="17">
        <v>2</v>
      </c>
      <c r="K36" s="13" t="s">
        <v>87</v>
      </c>
      <c r="L36" s="1"/>
      <c r="AN36" s="70"/>
    </row>
    <row r="37" spans="1:40" ht="101.4" thickBot="1" x14ac:dyDescent="0.35">
      <c r="A37" s="1"/>
      <c r="B37" s="62"/>
      <c r="C37" s="17">
        <v>7</v>
      </c>
      <c r="D37" s="22" t="s">
        <v>11</v>
      </c>
      <c r="E37" s="39" t="s">
        <v>5</v>
      </c>
      <c r="F37" s="39" t="s">
        <v>5</v>
      </c>
      <c r="G37" s="39" t="s">
        <v>5</v>
      </c>
      <c r="H37" s="39" t="s">
        <v>5</v>
      </c>
      <c r="I37" s="39" t="s">
        <v>5</v>
      </c>
      <c r="J37" s="17">
        <v>5</v>
      </c>
      <c r="K37" s="5" t="s">
        <v>65</v>
      </c>
      <c r="L37" s="1"/>
      <c r="AN37" s="70"/>
    </row>
    <row r="38" spans="1:40" ht="29.4" thickBot="1" x14ac:dyDescent="0.35">
      <c r="A38" s="1"/>
      <c r="B38" s="62"/>
      <c r="C38" s="17">
        <v>8</v>
      </c>
      <c r="D38" s="19" t="s">
        <v>24</v>
      </c>
      <c r="E38" s="42" t="s">
        <v>5</v>
      </c>
      <c r="F38" s="39" t="s">
        <v>5</v>
      </c>
      <c r="G38" s="17" t="s">
        <v>5</v>
      </c>
      <c r="H38" s="17" t="s">
        <v>5</v>
      </c>
      <c r="I38" s="17" t="s">
        <v>5</v>
      </c>
      <c r="J38" s="17">
        <v>2</v>
      </c>
      <c r="K38" s="42" t="s">
        <v>56</v>
      </c>
      <c r="L38" s="1"/>
      <c r="AN38" s="70"/>
    </row>
    <row r="39" spans="1:40" ht="389.4" thickBot="1" x14ac:dyDescent="0.35">
      <c r="A39" s="1"/>
      <c r="B39" s="62"/>
      <c r="C39" s="17">
        <v>9</v>
      </c>
      <c r="D39" s="19" t="s">
        <v>25</v>
      </c>
      <c r="E39" s="42" t="s">
        <v>5</v>
      </c>
      <c r="F39" s="39"/>
      <c r="G39" s="17" t="s">
        <v>5</v>
      </c>
      <c r="H39" s="17" t="s">
        <v>5</v>
      </c>
      <c r="I39" s="17" t="s">
        <v>5</v>
      </c>
      <c r="J39" s="17">
        <v>3</v>
      </c>
      <c r="K39" s="61" t="s">
        <v>58</v>
      </c>
      <c r="L39" s="1"/>
      <c r="AN39" s="70"/>
    </row>
    <row r="40" spans="1:40" ht="15" thickBot="1" x14ac:dyDescent="0.35">
      <c r="A40" s="1"/>
      <c r="B40" s="2"/>
      <c r="C40" s="43"/>
      <c r="D40" s="10"/>
      <c r="E40" s="8"/>
      <c r="F40" s="8"/>
      <c r="G40" s="11"/>
      <c r="H40" s="44"/>
      <c r="I40" s="44"/>
      <c r="J40" s="44"/>
      <c r="K40" s="45"/>
      <c r="L40" s="6"/>
      <c r="AN40" s="70"/>
    </row>
    <row r="41" spans="1:40" ht="72.599999999999994" thickBot="1" x14ac:dyDescent="0.35">
      <c r="A41" s="1"/>
      <c r="B41" s="60"/>
      <c r="C41" s="16" t="s">
        <v>30</v>
      </c>
      <c r="D41" s="52" t="s">
        <v>44</v>
      </c>
      <c r="E41" s="26" t="s">
        <v>5</v>
      </c>
      <c r="F41" s="26" t="s">
        <v>5</v>
      </c>
      <c r="G41" s="75">
        <v>1</v>
      </c>
      <c r="H41" s="75">
        <v>1</v>
      </c>
      <c r="I41" s="75">
        <v>1</v>
      </c>
      <c r="J41" s="75">
        <v>1</v>
      </c>
      <c r="K41" s="51" t="s">
        <v>28</v>
      </c>
      <c r="L41" s="6"/>
      <c r="AN41" s="70"/>
    </row>
    <row r="42" spans="1:40" ht="72.599999999999994" thickBot="1" x14ac:dyDescent="0.35">
      <c r="A42" s="1"/>
      <c r="B42" s="60"/>
      <c r="C42" s="16"/>
      <c r="D42" s="52" t="s">
        <v>45</v>
      </c>
      <c r="E42" s="26" t="s">
        <v>5</v>
      </c>
      <c r="F42" s="26" t="s">
        <v>5</v>
      </c>
      <c r="G42" s="75">
        <v>1</v>
      </c>
      <c r="H42" s="75">
        <v>1</v>
      </c>
      <c r="I42" s="75">
        <v>1</v>
      </c>
      <c r="J42" s="75">
        <v>1</v>
      </c>
      <c r="K42" s="51" t="s">
        <v>28</v>
      </c>
      <c r="L42" s="6"/>
      <c r="AN42" s="70"/>
    </row>
    <row r="43" spans="1:40" ht="72.599999999999994" thickBot="1" x14ac:dyDescent="0.35">
      <c r="A43" s="1"/>
      <c r="B43" s="60" t="s">
        <v>27</v>
      </c>
      <c r="C43" s="16"/>
      <c r="D43" s="52" t="s">
        <v>46</v>
      </c>
      <c r="E43" s="26" t="s">
        <v>5</v>
      </c>
      <c r="F43" s="26" t="s">
        <v>5</v>
      </c>
      <c r="G43" s="75">
        <v>1</v>
      </c>
      <c r="H43" s="75">
        <v>1</v>
      </c>
      <c r="I43" s="75">
        <v>1</v>
      </c>
      <c r="J43" s="75">
        <v>1</v>
      </c>
      <c r="K43" s="51" t="s">
        <v>28</v>
      </c>
      <c r="L43" s="6"/>
      <c r="AN43" s="70"/>
    </row>
    <row r="44" spans="1:40" ht="87" thickBot="1" x14ac:dyDescent="0.35">
      <c r="A44" s="1"/>
      <c r="B44" s="60"/>
      <c r="C44" s="16"/>
      <c r="D44" s="52" t="s">
        <v>49</v>
      </c>
      <c r="E44" s="26" t="s">
        <v>5</v>
      </c>
      <c r="F44" s="26" t="s">
        <v>5</v>
      </c>
      <c r="G44" s="75">
        <v>1</v>
      </c>
      <c r="H44" s="75">
        <v>1</v>
      </c>
      <c r="I44" s="75">
        <v>1</v>
      </c>
      <c r="J44" s="75">
        <v>1</v>
      </c>
      <c r="K44" s="51" t="s">
        <v>75</v>
      </c>
      <c r="L44" s="6"/>
      <c r="AN44" s="70"/>
    </row>
    <row r="45" spans="1:40" ht="72.599999999999994" thickBot="1" x14ac:dyDescent="0.35">
      <c r="A45" s="1"/>
      <c r="B45" s="60"/>
      <c r="C45" s="16"/>
      <c r="D45" s="52" t="s">
        <v>47</v>
      </c>
      <c r="E45" s="26" t="s">
        <v>5</v>
      </c>
      <c r="F45" s="26" t="s">
        <v>5</v>
      </c>
      <c r="G45" s="75">
        <v>2</v>
      </c>
      <c r="H45" s="75">
        <v>2</v>
      </c>
      <c r="I45" s="75">
        <v>2</v>
      </c>
      <c r="J45" s="75">
        <v>2</v>
      </c>
      <c r="K45" s="51" t="s">
        <v>75</v>
      </c>
      <c r="L45" s="6"/>
      <c r="AN45" s="70"/>
    </row>
    <row r="46" spans="1:40" ht="72.599999999999994" thickBot="1" x14ac:dyDescent="0.35">
      <c r="A46" s="1"/>
      <c r="B46" s="60"/>
      <c r="C46" s="16"/>
      <c r="D46" s="52" t="s">
        <v>48</v>
      </c>
      <c r="E46" s="26" t="s">
        <v>5</v>
      </c>
      <c r="F46" s="26" t="s">
        <v>5</v>
      </c>
      <c r="G46" s="75">
        <v>2</v>
      </c>
      <c r="H46" s="75">
        <v>2</v>
      </c>
      <c r="I46" s="75">
        <v>2</v>
      </c>
      <c r="J46" s="75">
        <v>2</v>
      </c>
      <c r="K46" s="51" t="s">
        <v>75</v>
      </c>
      <c r="L46" s="6"/>
      <c r="AN46" s="70"/>
    </row>
    <row r="47" spans="1:40" ht="43.8" thickBot="1" x14ac:dyDescent="0.35">
      <c r="A47" s="1"/>
      <c r="B47" s="60"/>
      <c r="C47" s="16"/>
      <c r="D47" s="52" t="s">
        <v>50</v>
      </c>
      <c r="E47" s="26" t="s">
        <v>5</v>
      </c>
      <c r="F47" s="26" t="s">
        <v>5</v>
      </c>
      <c r="G47" s="75">
        <v>1</v>
      </c>
      <c r="H47" s="75">
        <v>1</v>
      </c>
      <c r="I47" s="75">
        <v>1</v>
      </c>
      <c r="J47" s="75">
        <v>1</v>
      </c>
      <c r="K47" s="51" t="s">
        <v>76</v>
      </c>
      <c r="L47" s="6"/>
      <c r="AN47" s="70"/>
    </row>
    <row r="48" spans="1:40" ht="43.8" thickBot="1" x14ac:dyDescent="0.35">
      <c r="A48" s="1"/>
      <c r="B48" s="60"/>
      <c r="C48" s="16" t="s">
        <v>6</v>
      </c>
      <c r="D48" s="52" t="s">
        <v>51</v>
      </c>
      <c r="E48" s="26" t="s">
        <v>5</v>
      </c>
      <c r="F48" s="26" t="s">
        <v>5</v>
      </c>
      <c r="G48" s="61">
        <v>1</v>
      </c>
      <c r="H48" s="61">
        <v>1</v>
      </c>
      <c r="I48" s="61">
        <v>1</v>
      </c>
      <c r="J48" s="61">
        <v>1</v>
      </c>
      <c r="K48" s="51" t="s">
        <v>76</v>
      </c>
      <c r="L48" s="1"/>
      <c r="AN48" s="70"/>
    </row>
    <row r="49" spans="1:40" ht="15" thickBot="1" x14ac:dyDescent="0.35">
      <c r="A49" s="1"/>
      <c r="B49" s="45"/>
      <c r="C49" s="53"/>
      <c r="D49" s="50"/>
      <c r="E49" s="7"/>
      <c r="F49" s="7"/>
      <c r="G49" s="54"/>
      <c r="H49" s="54"/>
      <c r="I49" s="15"/>
      <c r="J49" s="15"/>
      <c r="K49" s="6"/>
      <c r="L49" s="1"/>
      <c r="AN49" s="70"/>
    </row>
    <row r="50" spans="1:40" ht="15" thickBot="1" x14ac:dyDescent="0.35">
      <c r="AN50" s="70"/>
    </row>
  </sheetData>
  <mergeCells count="4">
    <mergeCell ref="B1:D1"/>
    <mergeCell ref="B18:B23"/>
    <mergeCell ref="B26:B28"/>
    <mergeCell ref="B33:B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0AAE-C80E-4934-8C76-2990D995CC98}">
  <dimension ref="A1:C40"/>
  <sheetViews>
    <sheetView topLeftCell="A13" workbookViewId="0">
      <selection activeCell="A39" sqref="A39:C40"/>
    </sheetView>
  </sheetViews>
  <sheetFormatPr defaultRowHeight="14.4" x14ac:dyDescent="0.3"/>
  <cols>
    <col min="1" max="1" width="65.5546875" bestFit="1" customWidth="1"/>
    <col min="2" max="2" width="28.33203125" bestFit="1" customWidth="1"/>
  </cols>
  <sheetData>
    <row r="1" spans="1:3" x14ac:dyDescent="0.3">
      <c r="A1" t="s">
        <v>116</v>
      </c>
      <c r="B1" t="s">
        <v>117</v>
      </c>
      <c r="C1" t="s">
        <v>120</v>
      </c>
    </row>
    <row r="2" spans="1:3" x14ac:dyDescent="0.3">
      <c r="A2" t="s">
        <v>114</v>
      </c>
      <c r="C2" t="s">
        <v>119</v>
      </c>
    </row>
    <row r="3" spans="1:3" x14ac:dyDescent="0.3">
      <c r="A3" t="s">
        <v>147</v>
      </c>
      <c r="C3" t="s">
        <v>38</v>
      </c>
    </row>
    <row r="4" spans="1:3" x14ac:dyDescent="0.3">
      <c r="A4" t="s">
        <v>151</v>
      </c>
      <c r="C4" t="s">
        <v>38</v>
      </c>
    </row>
    <row r="5" spans="1:3" x14ac:dyDescent="0.3">
      <c r="A5" t="s">
        <v>152</v>
      </c>
      <c r="B5" t="s">
        <v>153</v>
      </c>
      <c r="C5" t="s">
        <v>38</v>
      </c>
    </row>
    <row r="6" spans="1:3" x14ac:dyDescent="0.3">
      <c r="A6" t="s">
        <v>148</v>
      </c>
      <c r="B6" t="s">
        <v>108</v>
      </c>
      <c r="C6" t="s">
        <v>38</v>
      </c>
    </row>
    <row r="7" spans="1:3" x14ac:dyDescent="0.3">
      <c r="A7" t="s">
        <v>147</v>
      </c>
      <c r="C7" t="s">
        <v>19</v>
      </c>
    </row>
    <row r="8" spans="1:3" x14ac:dyDescent="0.3">
      <c r="A8" t="s">
        <v>123</v>
      </c>
      <c r="B8" t="s">
        <v>110</v>
      </c>
      <c r="C8" t="s">
        <v>19</v>
      </c>
    </row>
    <row r="9" spans="1:3" x14ac:dyDescent="0.3">
      <c r="A9" t="s">
        <v>150</v>
      </c>
      <c r="C9" t="s">
        <v>111</v>
      </c>
    </row>
    <row r="10" spans="1:3" x14ac:dyDescent="0.3">
      <c r="A10" t="s">
        <v>121</v>
      </c>
      <c r="C10" t="s">
        <v>109</v>
      </c>
    </row>
    <row r="11" spans="1:3" x14ac:dyDescent="0.3">
      <c r="A11" t="s">
        <v>114</v>
      </c>
      <c r="C11" t="s">
        <v>118</v>
      </c>
    </row>
    <row r="12" spans="1:3" x14ac:dyDescent="0.3">
      <c r="A12" t="s">
        <v>91</v>
      </c>
      <c r="B12" t="s">
        <v>131</v>
      </c>
      <c r="C12" t="s">
        <v>37</v>
      </c>
    </row>
    <row r="13" spans="1:3" x14ac:dyDescent="0.3">
      <c r="A13" t="s">
        <v>92</v>
      </c>
      <c r="B13" t="s">
        <v>124</v>
      </c>
      <c r="C13" t="s">
        <v>37</v>
      </c>
    </row>
    <row r="14" spans="1:3" x14ac:dyDescent="0.3">
      <c r="A14" t="s">
        <v>123</v>
      </c>
      <c r="B14" t="s">
        <v>122</v>
      </c>
      <c r="C14" t="s">
        <v>37</v>
      </c>
    </row>
    <row r="15" spans="1:3" x14ac:dyDescent="0.3">
      <c r="A15" t="s">
        <v>125</v>
      </c>
      <c r="B15" t="s">
        <v>126</v>
      </c>
      <c r="C15" t="s">
        <v>37</v>
      </c>
    </row>
    <row r="16" spans="1:3" x14ac:dyDescent="0.3">
      <c r="A16" t="s">
        <v>125</v>
      </c>
      <c r="B16" t="s">
        <v>135</v>
      </c>
      <c r="C16" t="s">
        <v>37</v>
      </c>
    </row>
    <row r="17" spans="1:3" x14ac:dyDescent="0.3">
      <c r="A17" t="s">
        <v>133</v>
      </c>
      <c r="B17" t="s">
        <v>134</v>
      </c>
      <c r="C17" t="s">
        <v>37</v>
      </c>
    </row>
    <row r="18" spans="1:3" x14ac:dyDescent="0.3">
      <c r="A18" t="s">
        <v>130</v>
      </c>
      <c r="B18" t="s">
        <v>101</v>
      </c>
      <c r="C18" t="s">
        <v>37</v>
      </c>
    </row>
    <row r="19" spans="1:3" x14ac:dyDescent="0.3">
      <c r="A19" t="s">
        <v>130</v>
      </c>
      <c r="B19" t="s">
        <v>102</v>
      </c>
      <c r="C19" t="s">
        <v>37</v>
      </c>
    </row>
    <row r="20" spans="1:3" x14ac:dyDescent="0.3">
      <c r="A20" t="s">
        <v>137</v>
      </c>
      <c r="B20" t="s">
        <v>102</v>
      </c>
      <c r="C20" t="s">
        <v>37</v>
      </c>
    </row>
    <row r="21" spans="1:3" x14ac:dyDescent="0.3">
      <c r="A21" t="s">
        <v>115</v>
      </c>
      <c r="B21" t="s">
        <v>103</v>
      </c>
      <c r="C21" t="s">
        <v>37</v>
      </c>
    </row>
    <row r="22" spans="1:3" x14ac:dyDescent="0.3">
      <c r="A22" t="s">
        <v>127</v>
      </c>
      <c r="B22" t="s">
        <v>128</v>
      </c>
      <c r="C22" t="s">
        <v>37</v>
      </c>
    </row>
    <row r="23" spans="1:3" x14ac:dyDescent="0.3">
      <c r="A23" t="s">
        <v>127</v>
      </c>
      <c r="B23" t="s">
        <v>129</v>
      </c>
      <c r="C23" t="s">
        <v>37</v>
      </c>
    </row>
    <row r="24" spans="1:3" x14ac:dyDescent="0.3">
      <c r="A24" t="s">
        <v>144</v>
      </c>
      <c r="B24" t="s">
        <v>145</v>
      </c>
      <c r="C24" t="s">
        <v>37</v>
      </c>
    </row>
    <row r="25" spans="1:3" x14ac:dyDescent="0.3">
      <c r="A25" t="s">
        <v>139</v>
      </c>
      <c r="B25" t="s">
        <v>140</v>
      </c>
      <c r="C25" t="s">
        <v>37</v>
      </c>
    </row>
    <row r="26" spans="1:3" x14ac:dyDescent="0.3">
      <c r="A26" t="s">
        <v>138</v>
      </c>
      <c r="B26" t="s">
        <v>104</v>
      </c>
      <c r="C26" t="s">
        <v>37</v>
      </c>
    </row>
    <row r="27" spans="1:3" x14ac:dyDescent="0.3">
      <c r="A27" t="s">
        <v>141</v>
      </c>
      <c r="B27" t="s">
        <v>105</v>
      </c>
      <c r="C27" t="s">
        <v>37</v>
      </c>
    </row>
    <row r="28" spans="1:3" x14ac:dyDescent="0.3">
      <c r="A28" t="s">
        <v>136</v>
      </c>
      <c r="B28" t="s">
        <v>107</v>
      </c>
      <c r="C28" t="s">
        <v>37</v>
      </c>
    </row>
    <row r="29" spans="1:3" x14ac:dyDescent="0.3">
      <c r="A29" t="s">
        <v>136</v>
      </c>
      <c r="B29" t="s">
        <v>106</v>
      </c>
      <c r="C29" t="s">
        <v>37</v>
      </c>
    </row>
    <row r="30" spans="1:3" x14ac:dyDescent="0.3">
      <c r="A30" t="s">
        <v>123</v>
      </c>
      <c r="B30" t="s">
        <v>142</v>
      </c>
      <c r="C30" t="s">
        <v>36</v>
      </c>
    </row>
    <row r="31" spans="1:3" x14ac:dyDescent="0.3">
      <c r="A31" t="s">
        <v>143</v>
      </c>
      <c r="B31" t="s">
        <v>36</v>
      </c>
      <c r="C31" t="s">
        <v>36</v>
      </c>
    </row>
    <row r="32" spans="1:3" x14ac:dyDescent="0.3">
      <c r="A32" t="s">
        <v>143</v>
      </c>
      <c r="B32" t="s">
        <v>149</v>
      </c>
      <c r="C32" t="s">
        <v>36</v>
      </c>
    </row>
    <row r="33" spans="1:3" x14ac:dyDescent="0.3">
      <c r="A33" t="s">
        <v>146</v>
      </c>
      <c r="C33" t="s">
        <v>36</v>
      </c>
    </row>
    <row r="34" spans="1:3" x14ac:dyDescent="0.3">
      <c r="A34" t="s">
        <v>127</v>
      </c>
      <c r="C34" t="s">
        <v>36</v>
      </c>
    </row>
    <row r="35" spans="1:3" x14ac:dyDescent="0.3">
      <c r="A35" t="s">
        <v>132</v>
      </c>
      <c r="C35" t="s">
        <v>36</v>
      </c>
    </row>
    <row r="39" spans="1:3" x14ac:dyDescent="0.3">
      <c r="A39" t="s">
        <v>147</v>
      </c>
      <c r="B39" t="s">
        <v>123</v>
      </c>
      <c r="C39" t="s">
        <v>150</v>
      </c>
    </row>
    <row r="40" spans="1:3" x14ac:dyDescent="0.3">
      <c r="B40" t="s">
        <v>110</v>
      </c>
    </row>
  </sheetData>
  <sortState xmlns:xlrd2="http://schemas.microsoft.com/office/spreadsheetml/2017/richdata2" ref="A2:C54">
    <sortCondition ref="C2:C54"/>
    <sortCondition ref="A2:A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FA05-9074-47DF-8EAB-E6F75F4081C8}">
  <dimension ref="A1:AV65"/>
  <sheetViews>
    <sheetView tabSelected="1" workbookViewId="0">
      <selection activeCell="AM33" sqref="AM33:AP43"/>
    </sheetView>
  </sheetViews>
  <sheetFormatPr defaultRowHeight="14.4" x14ac:dyDescent="0.3"/>
  <cols>
    <col min="2" max="2" width="15.109375" customWidth="1"/>
    <col min="4" max="4" width="15.77734375" customWidth="1"/>
    <col min="5" max="5" width="11.88671875" customWidth="1"/>
    <col min="6" max="6" width="9.5546875" customWidth="1"/>
    <col min="7" max="8" width="12.6640625" customWidth="1"/>
    <col min="9" max="10" width="14.44140625" customWidth="1"/>
    <col min="11" max="11" width="30.21875" customWidth="1"/>
    <col min="13" max="13" width="15" customWidth="1"/>
    <col min="14" max="14" width="15.6640625" customWidth="1"/>
    <col min="15" max="15" width="14.5546875" customWidth="1"/>
    <col min="16" max="16" width="16.109375" customWidth="1"/>
    <col min="17" max="17" width="16.5546875" customWidth="1"/>
    <col min="31" max="31" width="8.88671875" style="1"/>
    <col min="38" max="38" width="8.88671875" style="1"/>
    <col min="39" max="39" width="10.6640625" customWidth="1"/>
    <col min="41" max="41" width="8.88671875" style="109"/>
    <col min="43" max="43" width="8.88671875" style="1"/>
    <col min="44" max="44" width="10.5546875" customWidth="1"/>
    <col min="47" max="47" width="8.88671875" style="1"/>
  </cols>
  <sheetData>
    <row r="1" spans="1:48" ht="72.599999999999994" thickBot="1" x14ac:dyDescent="0.35">
      <c r="A1" s="1"/>
      <c r="B1" s="87" t="s">
        <v>89</v>
      </c>
      <c r="C1" s="88"/>
      <c r="D1" s="89"/>
      <c r="E1" s="29" t="s">
        <v>4</v>
      </c>
      <c r="F1" s="29" t="s">
        <v>17</v>
      </c>
      <c r="G1" s="83" t="s">
        <v>37</v>
      </c>
      <c r="H1" s="84" t="s">
        <v>36</v>
      </c>
      <c r="I1" s="85" t="s">
        <v>38</v>
      </c>
      <c r="J1" s="86" t="s">
        <v>19</v>
      </c>
      <c r="K1" s="82" t="s">
        <v>80</v>
      </c>
      <c r="L1" s="24"/>
      <c r="M1" s="115" t="s">
        <v>91</v>
      </c>
      <c r="N1" s="115" t="s">
        <v>92</v>
      </c>
      <c r="O1" s="115" t="s">
        <v>123</v>
      </c>
      <c r="P1" s="115" t="s">
        <v>154</v>
      </c>
      <c r="Q1" s="115" t="s">
        <v>154</v>
      </c>
      <c r="R1" s="115" t="s">
        <v>155</v>
      </c>
      <c r="S1" s="115" t="s">
        <v>130</v>
      </c>
      <c r="T1" s="115" t="s">
        <v>130</v>
      </c>
      <c r="U1" s="115" t="s">
        <v>137</v>
      </c>
      <c r="V1" s="115" t="s">
        <v>94</v>
      </c>
      <c r="W1" s="115" t="s">
        <v>93</v>
      </c>
      <c r="X1" s="115" t="s">
        <v>93</v>
      </c>
      <c r="Y1" s="115" t="s">
        <v>144</v>
      </c>
      <c r="Z1" s="115" t="s">
        <v>95</v>
      </c>
      <c r="AA1" s="115" t="s">
        <v>138</v>
      </c>
      <c r="AB1" s="115" t="s">
        <v>156</v>
      </c>
      <c r="AC1" s="115" t="s">
        <v>96</v>
      </c>
      <c r="AD1" s="115" t="s">
        <v>96</v>
      </c>
      <c r="AE1" s="112"/>
      <c r="AF1" s="116" t="s">
        <v>157</v>
      </c>
      <c r="AG1" s="116" t="s">
        <v>98</v>
      </c>
      <c r="AH1" s="116" t="s">
        <v>98</v>
      </c>
      <c r="AI1" s="116" t="s">
        <v>97</v>
      </c>
      <c r="AJ1" s="116" t="s">
        <v>93</v>
      </c>
      <c r="AK1" s="116" t="s">
        <v>99</v>
      </c>
      <c r="AL1" s="6"/>
      <c r="AM1" s="117" t="s">
        <v>147</v>
      </c>
      <c r="AN1" s="117" t="s">
        <v>151</v>
      </c>
      <c r="AO1" s="117" t="s">
        <v>152</v>
      </c>
      <c r="AP1" s="117" t="s">
        <v>148</v>
      </c>
      <c r="AQ1" s="114"/>
      <c r="AR1" s="117" t="s">
        <v>147</v>
      </c>
      <c r="AS1" s="117" t="s">
        <v>157</v>
      </c>
      <c r="AT1" s="118" t="s">
        <v>150</v>
      </c>
      <c r="AU1" s="114"/>
      <c r="AV1" s="119" t="s">
        <v>100</v>
      </c>
    </row>
    <row r="2" spans="1:48" ht="28.8" x14ac:dyDescent="0.3">
      <c r="A2" s="1"/>
      <c r="B2" s="6"/>
      <c r="C2" s="6"/>
      <c r="D2" s="14"/>
      <c r="E2" s="25"/>
      <c r="F2" s="25"/>
      <c r="G2" s="25"/>
      <c r="H2" s="25"/>
      <c r="I2" s="25"/>
      <c r="J2" s="25"/>
      <c r="K2" s="7"/>
      <c r="L2" s="1"/>
      <c r="M2" s="120" t="s">
        <v>131</v>
      </c>
      <c r="N2" s="120" t="s">
        <v>124</v>
      </c>
      <c r="O2" s="120" t="s">
        <v>122</v>
      </c>
      <c r="P2" s="120" t="s">
        <v>126</v>
      </c>
      <c r="Q2" s="120" t="s">
        <v>135</v>
      </c>
      <c r="R2" s="120" t="s">
        <v>134</v>
      </c>
      <c r="S2" s="120" t="s">
        <v>101</v>
      </c>
      <c r="T2" s="120" t="s">
        <v>102</v>
      </c>
      <c r="U2" s="120" t="s">
        <v>102</v>
      </c>
      <c r="V2" s="120" t="s">
        <v>103</v>
      </c>
      <c r="W2" s="120" t="s">
        <v>128</v>
      </c>
      <c r="X2" s="120" t="s">
        <v>129</v>
      </c>
      <c r="Y2" s="120" t="s">
        <v>145</v>
      </c>
      <c r="Z2" s="120" t="s">
        <v>140</v>
      </c>
      <c r="AA2" s="120" t="s">
        <v>104</v>
      </c>
      <c r="AB2" s="120" t="s">
        <v>105</v>
      </c>
      <c r="AC2" s="120" t="s">
        <v>107</v>
      </c>
      <c r="AD2" s="120" t="s">
        <v>106</v>
      </c>
      <c r="AE2" s="12"/>
      <c r="AF2" s="120" t="s">
        <v>142</v>
      </c>
      <c r="AG2" s="120" t="s">
        <v>36</v>
      </c>
      <c r="AH2" s="120" t="s">
        <v>149</v>
      </c>
      <c r="AI2" s="120" t="s">
        <v>36</v>
      </c>
      <c r="AJ2" s="120" t="s">
        <v>36</v>
      </c>
      <c r="AK2" s="120" t="s">
        <v>36</v>
      </c>
      <c r="AL2" s="121"/>
      <c r="AM2" s="120" t="s">
        <v>36</v>
      </c>
      <c r="AN2" s="120" t="s">
        <v>36</v>
      </c>
      <c r="AO2" s="122" t="s">
        <v>153</v>
      </c>
      <c r="AP2" s="120" t="s">
        <v>108</v>
      </c>
      <c r="AQ2" s="12"/>
      <c r="AR2" s="120" t="s">
        <v>111</v>
      </c>
      <c r="AS2" s="120" t="s">
        <v>110</v>
      </c>
      <c r="AT2" s="120" t="s">
        <v>111</v>
      </c>
      <c r="AU2" s="123"/>
      <c r="AV2" s="124" t="s">
        <v>109</v>
      </c>
    </row>
    <row r="3" spans="1:48" ht="15" thickBot="1" x14ac:dyDescent="0.35">
      <c r="A3" s="1"/>
      <c r="B3" s="6"/>
      <c r="C3" s="6"/>
      <c r="D3" s="14"/>
      <c r="E3" s="25"/>
      <c r="F3" s="25"/>
      <c r="G3" s="25"/>
      <c r="H3" s="1"/>
      <c r="I3" s="1"/>
      <c r="J3" s="1"/>
      <c r="K3" s="7"/>
      <c r="L3" s="1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107"/>
      <c r="AO3" s="108"/>
      <c r="AP3" s="108"/>
      <c r="AQ3" s="70"/>
      <c r="AR3" s="70"/>
      <c r="AS3" s="70"/>
      <c r="AT3" s="70"/>
      <c r="AU3" s="70"/>
      <c r="AV3" s="70"/>
    </row>
    <row r="4" spans="1:48" ht="72" x14ac:dyDescent="0.3">
      <c r="A4" s="1"/>
      <c r="B4" s="59" t="s">
        <v>23</v>
      </c>
      <c r="C4" s="4" t="s">
        <v>6</v>
      </c>
      <c r="D4" s="9" t="s">
        <v>88</v>
      </c>
      <c r="E4" s="57" t="s">
        <v>5</v>
      </c>
      <c r="F4" s="57" t="s">
        <v>5</v>
      </c>
      <c r="G4" s="79" t="s">
        <v>39</v>
      </c>
      <c r="H4" s="57" t="s">
        <v>39</v>
      </c>
      <c r="I4" s="16" t="s">
        <v>26</v>
      </c>
      <c r="J4" s="16" t="s">
        <v>26</v>
      </c>
      <c r="K4" s="28" t="s">
        <v>59</v>
      </c>
      <c r="L4" s="1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66"/>
      <c r="AF4" s="72"/>
      <c r="AG4" s="72"/>
      <c r="AH4" s="72"/>
      <c r="AI4" s="72"/>
      <c r="AJ4" s="72"/>
      <c r="AK4" s="72"/>
      <c r="AL4" s="15"/>
      <c r="AM4" s="72"/>
      <c r="AN4" s="72"/>
      <c r="AO4" s="110"/>
    </row>
    <row r="5" spans="1:48" x14ac:dyDescent="0.3">
      <c r="A5" s="1"/>
      <c r="B5" s="6"/>
      <c r="C5" s="6"/>
      <c r="D5" s="6"/>
      <c r="E5" s="25"/>
      <c r="F5" s="25"/>
      <c r="G5" s="25"/>
      <c r="H5" s="1"/>
      <c r="I5" s="1"/>
      <c r="J5" s="1"/>
      <c r="K5" s="6"/>
      <c r="L5" s="1"/>
      <c r="AO5" s="110"/>
    </row>
    <row r="6" spans="1:48" ht="72" x14ac:dyDescent="0.3">
      <c r="A6" s="1"/>
      <c r="B6" s="3" t="s">
        <v>31</v>
      </c>
      <c r="C6" s="4">
        <v>1</v>
      </c>
      <c r="D6" s="9" t="s">
        <v>9</v>
      </c>
      <c r="E6" s="64" t="s">
        <v>40</v>
      </c>
      <c r="F6" s="57" t="s">
        <v>18</v>
      </c>
      <c r="G6" s="16">
        <v>5</v>
      </c>
      <c r="H6" s="40">
        <v>5</v>
      </c>
      <c r="I6" s="16">
        <v>5</v>
      </c>
      <c r="J6" s="16">
        <v>5</v>
      </c>
      <c r="K6" s="28" t="s">
        <v>79</v>
      </c>
      <c r="L6" s="6"/>
      <c r="M6" s="73">
        <v>100</v>
      </c>
      <c r="N6" s="73">
        <v>98</v>
      </c>
      <c r="O6" s="73">
        <v>95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B6" s="76"/>
      <c r="AC6" s="76"/>
      <c r="AD6" s="76"/>
      <c r="AF6" s="76"/>
      <c r="AG6" s="76"/>
      <c r="AH6" s="76"/>
      <c r="AJ6" s="76"/>
      <c r="AK6" s="76"/>
      <c r="AL6" s="111"/>
      <c r="AO6" s="110"/>
    </row>
    <row r="7" spans="1:48" x14ac:dyDescent="0.3">
      <c r="A7" s="1"/>
      <c r="B7" s="38"/>
      <c r="C7" s="31"/>
      <c r="D7" s="32"/>
      <c r="E7" s="8"/>
      <c r="F7" s="8"/>
      <c r="G7" s="27"/>
      <c r="H7" s="33"/>
      <c r="I7" s="33"/>
      <c r="J7" s="33"/>
      <c r="K7" s="34"/>
      <c r="L7" s="6"/>
      <c r="AO7" s="110"/>
    </row>
    <row r="8" spans="1:48" ht="144" x14ac:dyDescent="0.3">
      <c r="A8" s="1"/>
      <c r="B8" s="56" t="s">
        <v>41</v>
      </c>
      <c r="C8" s="17">
        <v>2</v>
      </c>
      <c r="D8" s="74" t="s">
        <v>66</v>
      </c>
      <c r="E8" s="39" t="s">
        <v>5</v>
      </c>
      <c r="F8" s="39" t="s">
        <v>5</v>
      </c>
      <c r="G8" s="17">
        <v>22.5</v>
      </c>
      <c r="H8" s="41" t="s">
        <v>5</v>
      </c>
      <c r="I8" s="41" t="s">
        <v>5</v>
      </c>
      <c r="J8" s="41" t="s">
        <v>5</v>
      </c>
      <c r="K8" s="23" t="s">
        <v>74</v>
      </c>
      <c r="L8" s="1"/>
      <c r="M8">
        <v>100</v>
      </c>
      <c r="N8">
        <v>50</v>
      </c>
      <c r="O8">
        <v>0</v>
      </c>
      <c r="AO8" s="110"/>
    </row>
    <row r="9" spans="1:48" ht="100.8" x14ac:dyDescent="0.3">
      <c r="A9" s="1"/>
      <c r="B9" s="47"/>
      <c r="C9" s="17"/>
      <c r="D9" s="74" t="s">
        <v>67</v>
      </c>
      <c r="E9" s="39" t="s">
        <v>5</v>
      </c>
      <c r="F9" s="39" t="s">
        <v>5</v>
      </c>
      <c r="G9" s="41">
        <v>22</v>
      </c>
      <c r="H9" s="41" t="s">
        <v>5</v>
      </c>
      <c r="I9" s="41" t="s">
        <v>5</v>
      </c>
      <c r="J9" s="41" t="s">
        <v>5</v>
      </c>
      <c r="K9" s="23" t="s">
        <v>74</v>
      </c>
      <c r="L9" s="1"/>
      <c r="M9">
        <v>100</v>
      </c>
      <c r="N9">
        <v>50</v>
      </c>
      <c r="O9">
        <v>0</v>
      </c>
      <c r="AO9" s="110"/>
    </row>
    <row r="10" spans="1:48" ht="115.2" x14ac:dyDescent="0.3">
      <c r="A10" s="1"/>
      <c r="B10" s="47"/>
      <c r="C10" s="17"/>
      <c r="D10" s="74" t="s">
        <v>68</v>
      </c>
      <c r="E10" s="39" t="s">
        <v>5</v>
      </c>
      <c r="F10" s="39" t="s">
        <v>5</v>
      </c>
      <c r="G10" s="41">
        <v>16.600000000000001</v>
      </c>
      <c r="H10" s="41" t="s">
        <v>5</v>
      </c>
      <c r="I10" s="41" t="s">
        <v>5</v>
      </c>
      <c r="J10" s="41" t="s">
        <v>5</v>
      </c>
      <c r="K10" s="23" t="s">
        <v>74</v>
      </c>
      <c r="L10" s="1"/>
      <c r="M10">
        <v>100</v>
      </c>
      <c r="N10">
        <v>50</v>
      </c>
      <c r="O10">
        <v>0</v>
      </c>
      <c r="AO10" s="110"/>
    </row>
    <row r="11" spans="1:48" ht="100.8" x14ac:dyDescent="0.3">
      <c r="A11" s="1"/>
      <c r="B11" s="47"/>
      <c r="C11" s="17"/>
      <c r="D11" s="74" t="s">
        <v>69</v>
      </c>
      <c r="E11" s="39" t="s">
        <v>5</v>
      </c>
      <c r="F11" s="39" t="s">
        <v>5</v>
      </c>
      <c r="G11" s="39" t="s">
        <v>5</v>
      </c>
      <c r="H11" s="17">
        <v>21.6</v>
      </c>
      <c r="I11" s="41" t="s">
        <v>5</v>
      </c>
      <c r="J11" s="41" t="s">
        <v>5</v>
      </c>
      <c r="K11" s="23" t="s">
        <v>74</v>
      </c>
      <c r="L11" s="1"/>
      <c r="M11">
        <v>100</v>
      </c>
      <c r="N11">
        <v>50</v>
      </c>
      <c r="O11">
        <v>0</v>
      </c>
      <c r="AO11" s="110"/>
    </row>
    <row r="12" spans="1:48" ht="100.8" x14ac:dyDescent="0.3">
      <c r="A12" s="1"/>
      <c r="B12" s="47"/>
      <c r="C12" s="17"/>
      <c r="D12" s="74" t="s">
        <v>10</v>
      </c>
      <c r="E12" s="39" t="s">
        <v>5</v>
      </c>
      <c r="F12" s="39" t="s">
        <v>5</v>
      </c>
      <c r="G12" s="17" t="s">
        <v>5</v>
      </c>
      <c r="H12" s="17" t="s">
        <v>5</v>
      </c>
      <c r="I12" s="41">
        <v>0</v>
      </c>
      <c r="J12" s="41" t="s">
        <v>5</v>
      </c>
      <c r="K12" s="23" t="s">
        <v>74</v>
      </c>
      <c r="L12" s="1"/>
      <c r="M12">
        <v>100</v>
      </c>
      <c r="N12">
        <v>50</v>
      </c>
      <c r="O12">
        <v>0</v>
      </c>
      <c r="AO12" s="110"/>
    </row>
    <row r="13" spans="1:48" ht="100.8" x14ac:dyDescent="0.3">
      <c r="A13" s="1"/>
      <c r="B13" s="47"/>
      <c r="C13" s="17"/>
      <c r="D13" s="74" t="s">
        <v>70</v>
      </c>
      <c r="E13" s="39" t="s">
        <v>5</v>
      </c>
      <c r="F13" s="39" t="s">
        <v>5</v>
      </c>
      <c r="G13" s="17" t="s">
        <v>5</v>
      </c>
      <c r="H13" s="17" t="s">
        <v>5</v>
      </c>
      <c r="I13" s="41">
        <v>0</v>
      </c>
      <c r="J13" s="41" t="s">
        <v>5</v>
      </c>
      <c r="K13" s="23" t="s">
        <v>74</v>
      </c>
      <c r="L13" s="1"/>
      <c r="M13">
        <v>100</v>
      </c>
      <c r="N13">
        <v>50</v>
      </c>
      <c r="O13">
        <v>0</v>
      </c>
      <c r="AO13" s="110"/>
    </row>
    <row r="14" spans="1:48" ht="43.2" x14ac:dyDescent="0.3">
      <c r="A14" s="1"/>
      <c r="B14" s="47"/>
      <c r="C14" s="17" t="s">
        <v>6</v>
      </c>
      <c r="D14" s="48" t="s">
        <v>52</v>
      </c>
      <c r="E14" s="39" t="s">
        <v>14</v>
      </c>
      <c r="F14" s="39" t="s">
        <v>5</v>
      </c>
      <c r="G14" s="39" t="s">
        <v>14</v>
      </c>
      <c r="H14" s="39" t="s">
        <v>14</v>
      </c>
      <c r="I14" s="39" t="s">
        <v>14</v>
      </c>
      <c r="J14" s="39" t="s">
        <v>14</v>
      </c>
      <c r="K14" s="23" t="s">
        <v>35</v>
      </c>
      <c r="L14" s="1"/>
      <c r="AO14" s="110"/>
    </row>
    <row r="15" spans="1:48" ht="144" x14ac:dyDescent="0.3">
      <c r="A15" s="1"/>
      <c r="B15" s="47" t="s">
        <v>42</v>
      </c>
      <c r="C15" s="94"/>
      <c r="D15" s="95" t="s">
        <v>73</v>
      </c>
      <c r="E15" s="96"/>
      <c r="F15" s="96" t="s">
        <v>5</v>
      </c>
      <c r="G15" s="96">
        <v>4</v>
      </c>
      <c r="H15" s="96">
        <v>4</v>
      </c>
      <c r="I15" s="96">
        <v>4</v>
      </c>
      <c r="J15" s="96">
        <v>4</v>
      </c>
      <c r="K15" s="97" t="s">
        <v>72</v>
      </c>
      <c r="L15" s="1"/>
      <c r="M15">
        <v>100</v>
      </c>
      <c r="N15">
        <v>50</v>
      </c>
      <c r="O15">
        <v>0</v>
      </c>
      <c r="P15" s="93"/>
      <c r="AO15" s="110"/>
    </row>
    <row r="16" spans="1:48" x14ac:dyDescent="0.3">
      <c r="A16" s="1"/>
      <c r="B16" s="47"/>
      <c r="C16" s="102"/>
      <c r="D16" s="104"/>
      <c r="E16" s="104"/>
      <c r="F16" s="104"/>
      <c r="G16" s="104"/>
      <c r="H16" s="104"/>
      <c r="I16" s="104"/>
      <c r="J16" s="104"/>
      <c r="K16" s="104"/>
      <c r="L16" s="1"/>
      <c r="M16">
        <v>100</v>
      </c>
      <c r="N16">
        <v>50</v>
      </c>
      <c r="O16">
        <v>0</v>
      </c>
      <c r="P16" s="93"/>
      <c r="AO16" s="110"/>
    </row>
    <row r="17" spans="1:41" x14ac:dyDescent="0.3">
      <c r="A17" s="1"/>
      <c r="B17" s="47"/>
      <c r="C17" s="102"/>
      <c r="D17" s="104"/>
      <c r="E17" s="104"/>
      <c r="F17" s="104"/>
      <c r="G17" s="104"/>
      <c r="H17" s="104"/>
      <c r="I17" s="104"/>
      <c r="J17" s="104"/>
      <c r="K17" s="104"/>
      <c r="L17" s="1"/>
      <c r="M17">
        <v>100</v>
      </c>
      <c r="N17">
        <v>50</v>
      </c>
      <c r="O17">
        <v>0</v>
      </c>
      <c r="P17" s="93"/>
      <c r="AO17" s="110"/>
    </row>
    <row r="18" spans="1:41" x14ac:dyDescent="0.3">
      <c r="A18" s="1"/>
      <c r="B18" s="47"/>
      <c r="C18" s="103"/>
      <c r="D18" s="105"/>
      <c r="E18" s="105"/>
      <c r="F18" s="105"/>
      <c r="G18" s="105"/>
      <c r="H18" s="105"/>
      <c r="I18" s="105"/>
      <c r="J18" s="105"/>
      <c r="K18" s="105"/>
      <c r="L18" s="1"/>
      <c r="M18">
        <v>100</v>
      </c>
      <c r="N18">
        <v>50</v>
      </c>
      <c r="O18">
        <v>0</v>
      </c>
      <c r="P18" s="93"/>
      <c r="AO18" s="110"/>
    </row>
    <row r="19" spans="1:41" ht="57.6" x14ac:dyDescent="0.3">
      <c r="A19" s="1"/>
      <c r="B19" s="47"/>
      <c r="C19" s="41"/>
      <c r="D19" s="98" t="s">
        <v>43</v>
      </c>
      <c r="E19" s="99"/>
      <c r="F19" s="99" t="s">
        <v>5</v>
      </c>
      <c r="G19" s="99">
        <v>1</v>
      </c>
      <c r="H19" s="99">
        <v>1</v>
      </c>
      <c r="I19" s="99">
        <v>1</v>
      </c>
      <c r="J19" s="99">
        <v>1</v>
      </c>
      <c r="K19" s="23" t="s">
        <v>90</v>
      </c>
      <c r="L19" s="1"/>
      <c r="M19" s="93">
        <v>300</v>
      </c>
      <c r="N19" s="93">
        <v>200</v>
      </c>
      <c r="O19" s="93">
        <v>100</v>
      </c>
      <c r="P19" s="93"/>
      <c r="AO19" s="110"/>
    </row>
    <row r="20" spans="1:41" x14ac:dyDescent="0.3">
      <c r="A20" s="1"/>
      <c r="B20" s="38"/>
      <c r="C20" s="35"/>
      <c r="D20" s="36"/>
      <c r="E20" s="8"/>
      <c r="F20" s="8"/>
      <c r="G20" s="12"/>
      <c r="H20" s="12"/>
      <c r="I20" s="46"/>
      <c r="J20" s="46"/>
      <c r="K20" s="37"/>
      <c r="L20" s="1"/>
      <c r="AO20" s="110"/>
    </row>
    <row r="21" spans="1:41" ht="129.6" x14ac:dyDescent="0.3">
      <c r="A21" s="1"/>
      <c r="B21" s="90" t="s">
        <v>32</v>
      </c>
      <c r="C21" s="16">
        <v>3</v>
      </c>
      <c r="D21" s="18" t="s">
        <v>20</v>
      </c>
      <c r="E21" s="42" t="s">
        <v>5</v>
      </c>
      <c r="F21" s="42" t="s">
        <v>54</v>
      </c>
      <c r="G21" s="17">
        <v>10</v>
      </c>
      <c r="H21" s="17" t="s">
        <v>5</v>
      </c>
      <c r="I21" s="17" t="s">
        <v>5</v>
      </c>
      <c r="J21" s="17" t="s">
        <v>5</v>
      </c>
      <c r="K21" s="13" t="s">
        <v>112</v>
      </c>
      <c r="L21" s="1"/>
      <c r="M21" s="77">
        <v>10</v>
      </c>
      <c r="N21">
        <v>5</v>
      </c>
      <c r="O21">
        <v>0</v>
      </c>
      <c r="AO21" s="110"/>
    </row>
    <row r="22" spans="1:41" ht="72" x14ac:dyDescent="0.3">
      <c r="A22" s="1"/>
      <c r="B22" s="90"/>
      <c r="C22" s="17">
        <v>4</v>
      </c>
      <c r="D22" s="19" t="s">
        <v>55</v>
      </c>
      <c r="E22" s="39" t="s">
        <v>5</v>
      </c>
      <c r="F22" s="39" t="s">
        <v>5</v>
      </c>
      <c r="G22" s="17">
        <v>5</v>
      </c>
      <c r="H22" s="17" t="s">
        <v>5</v>
      </c>
      <c r="I22" s="17" t="s">
        <v>5</v>
      </c>
      <c r="J22" s="17" t="s">
        <v>5</v>
      </c>
      <c r="K22" s="23" t="s">
        <v>71</v>
      </c>
      <c r="L22" s="1"/>
      <c r="M22" s="77">
        <v>30</v>
      </c>
      <c r="N22" s="77">
        <v>20</v>
      </c>
      <c r="O22" s="77">
        <v>10</v>
      </c>
      <c r="P22" s="77">
        <v>0</v>
      </c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O22" s="110"/>
    </row>
    <row r="23" spans="1:41" ht="57.6" x14ac:dyDescent="0.3">
      <c r="A23" s="1"/>
      <c r="B23" s="90"/>
      <c r="C23" s="16">
        <v>5</v>
      </c>
      <c r="D23" s="20" t="s">
        <v>0</v>
      </c>
      <c r="E23" s="42" t="s">
        <v>82</v>
      </c>
      <c r="F23" s="39" t="s">
        <v>5</v>
      </c>
      <c r="G23" s="17">
        <v>3</v>
      </c>
      <c r="H23" s="17" t="s">
        <v>5</v>
      </c>
      <c r="I23" s="17" t="s">
        <v>5</v>
      </c>
      <c r="J23" s="17" t="s">
        <v>5</v>
      </c>
      <c r="K23" s="13" t="s">
        <v>83</v>
      </c>
      <c r="L23" s="1"/>
      <c r="M23" s="77">
        <v>30</v>
      </c>
      <c r="N23" s="77">
        <v>20</v>
      </c>
      <c r="O23" s="77">
        <v>10</v>
      </c>
      <c r="P23" s="77">
        <v>0</v>
      </c>
      <c r="AO23" s="110"/>
    </row>
    <row r="24" spans="1:41" ht="72" x14ac:dyDescent="0.3">
      <c r="A24" s="1"/>
      <c r="B24" s="90"/>
      <c r="C24" s="16">
        <v>6</v>
      </c>
      <c r="D24" s="20" t="s">
        <v>1</v>
      </c>
      <c r="E24" s="42" t="s">
        <v>82</v>
      </c>
      <c r="F24" s="39" t="s">
        <v>5</v>
      </c>
      <c r="G24" s="17">
        <v>2</v>
      </c>
      <c r="H24" s="17" t="s">
        <v>5</v>
      </c>
      <c r="I24" s="17" t="s">
        <v>5</v>
      </c>
      <c r="J24" s="17" t="s">
        <v>5</v>
      </c>
      <c r="K24" s="13" t="s">
        <v>61</v>
      </c>
      <c r="L24" s="1"/>
      <c r="M24" s="77">
        <v>30</v>
      </c>
      <c r="N24" s="77">
        <v>20</v>
      </c>
      <c r="O24" s="77">
        <v>10</v>
      </c>
      <c r="P24" s="77">
        <v>0</v>
      </c>
      <c r="AO24" s="110"/>
    </row>
    <row r="25" spans="1:41" ht="57.6" x14ac:dyDescent="0.3">
      <c r="A25" s="1"/>
      <c r="B25" s="90"/>
      <c r="C25" s="17">
        <v>7</v>
      </c>
      <c r="D25" s="21" t="s">
        <v>2</v>
      </c>
      <c r="E25" s="42" t="s">
        <v>81</v>
      </c>
      <c r="F25" s="39" t="s">
        <v>5</v>
      </c>
      <c r="G25" s="17">
        <v>3</v>
      </c>
      <c r="H25" s="17" t="s">
        <v>5</v>
      </c>
      <c r="I25" s="17" t="s">
        <v>5</v>
      </c>
      <c r="J25" s="17" t="s">
        <v>5</v>
      </c>
      <c r="K25" s="13" t="s">
        <v>84</v>
      </c>
      <c r="L25" s="1"/>
      <c r="M25" s="77">
        <v>30</v>
      </c>
      <c r="N25" s="77">
        <v>20</v>
      </c>
      <c r="O25" s="77">
        <v>10</v>
      </c>
      <c r="P25" s="77">
        <v>0</v>
      </c>
      <c r="AO25" s="110"/>
    </row>
    <row r="26" spans="1:41" ht="72" x14ac:dyDescent="0.3">
      <c r="A26" s="1"/>
      <c r="B26" s="90"/>
      <c r="C26" s="16">
        <v>8</v>
      </c>
      <c r="D26" s="21" t="s">
        <v>3</v>
      </c>
      <c r="E26" s="42" t="s">
        <v>82</v>
      </c>
      <c r="F26" s="39" t="s">
        <v>5</v>
      </c>
      <c r="G26" s="17">
        <v>2</v>
      </c>
      <c r="H26" s="17" t="s">
        <v>5</v>
      </c>
      <c r="I26" s="17" t="s">
        <v>5</v>
      </c>
      <c r="J26" s="17" t="s">
        <v>5</v>
      </c>
      <c r="K26" s="13" t="s">
        <v>85</v>
      </c>
      <c r="L26" s="1"/>
      <c r="M26" s="77">
        <v>30</v>
      </c>
      <c r="N26" s="77">
        <v>20</v>
      </c>
      <c r="O26" s="77">
        <v>10</v>
      </c>
      <c r="P26" s="77">
        <v>0</v>
      </c>
      <c r="AO26" s="110"/>
    </row>
    <row r="27" spans="1:41" ht="72.599999999999994" customHeight="1" x14ac:dyDescent="0.3">
      <c r="A27" s="1"/>
      <c r="B27" s="78"/>
      <c r="C27" s="16">
        <v>9</v>
      </c>
      <c r="D27" s="21" t="s">
        <v>62</v>
      </c>
      <c r="E27" s="42" t="s">
        <v>5</v>
      </c>
      <c r="F27" s="39" t="s">
        <v>5</v>
      </c>
      <c r="G27" s="17">
        <v>2</v>
      </c>
      <c r="H27" s="17" t="s">
        <v>5</v>
      </c>
      <c r="I27" s="17" t="s">
        <v>5</v>
      </c>
      <c r="J27" s="17" t="s">
        <v>5</v>
      </c>
      <c r="K27" s="80" t="s">
        <v>57</v>
      </c>
      <c r="L27" s="1"/>
      <c r="M27" s="77">
        <v>30</v>
      </c>
      <c r="N27" s="77">
        <v>20</v>
      </c>
      <c r="O27" s="77">
        <v>10</v>
      </c>
      <c r="P27" s="77">
        <v>0</v>
      </c>
      <c r="AO27" s="110"/>
    </row>
    <row r="28" spans="1:41" ht="406.8" customHeight="1" x14ac:dyDescent="0.3">
      <c r="A28" s="1"/>
      <c r="B28" s="78"/>
      <c r="C28" s="16">
        <v>10</v>
      </c>
      <c r="D28" s="21" t="s">
        <v>25</v>
      </c>
      <c r="E28" s="42" t="s">
        <v>5</v>
      </c>
      <c r="F28" s="39"/>
      <c r="G28" s="17">
        <v>3</v>
      </c>
      <c r="H28" s="17" t="s">
        <v>5</v>
      </c>
      <c r="I28" s="17" t="s">
        <v>5</v>
      </c>
      <c r="J28" s="17" t="s">
        <v>5</v>
      </c>
      <c r="K28" s="61" t="s">
        <v>58</v>
      </c>
      <c r="L28" s="1"/>
      <c r="M28" s="77">
        <f>SUM(M29:M31)-M32</f>
        <v>30</v>
      </c>
      <c r="N28" s="77">
        <f t="shared" ref="N28:P28" si="0">SUM(N29:N31)-N32</f>
        <v>20</v>
      </c>
      <c r="O28" s="77">
        <f t="shared" si="0"/>
        <v>10</v>
      </c>
      <c r="P28" s="77">
        <f t="shared" si="0"/>
        <v>0</v>
      </c>
      <c r="Q28" s="77">
        <f t="shared" ref="Q28" si="1">SUM(Q29:Q31)-Q32</f>
        <v>0</v>
      </c>
      <c r="R28" s="77">
        <f t="shared" ref="R28" si="2">SUM(R29:R31)-R32</f>
        <v>0</v>
      </c>
      <c r="S28" s="77">
        <f t="shared" ref="S28" si="3">SUM(S29:S31)-S32</f>
        <v>0</v>
      </c>
      <c r="T28" s="77">
        <f t="shared" ref="T28" si="4">SUM(T29:T31)-T32</f>
        <v>0</v>
      </c>
      <c r="U28" s="77">
        <f t="shared" ref="U28" si="5">SUM(U29:U31)-U32</f>
        <v>0</v>
      </c>
      <c r="V28" s="77">
        <f t="shared" ref="V28" si="6">SUM(V29:V31)-V32</f>
        <v>0</v>
      </c>
      <c r="W28" s="77">
        <f t="shared" ref="W28" si="7">SUM(W29:W31)-W32</f>
        <v>0</v>
      </c>
      <c r="X28" s="77">
        <f t="shared" ref="X28" si="8">SUM(X29:X31)-X32</f>
        <v>0</v>
      </c>
      <c r="Y28" s="77">
        <f t="shared" ref="Y28" si="9">SUM(Y29:Y31)-Y32</f>
        <v>0</v>
      </c>
      <c r="Z28" s="77">
        <f t="shared" ref="Z28" si="10">SUM(Z29:Z31)-Z32</f>
        <v>0</v>
      </c>
      <c r="AA28" s="77">
        <f t="shared" ref="AA28" si="11">SUM(AA29:AA31)-AA32</f>
        <v>0</v>
      </c>
      <c r="AB28" s="77">
        <f t="shared" ref="AB28" si="12">SUM(AB29:AB31)-AB32</f>
        <v>0</v>
      </c>
      <c r="AC28" s="77">
        <f t="shared" ref="AC28" si="13">SUM(AC29:AC31)-AC32</f>
        <v>0</v>
      </c>
      <c r="AD28" s="77">
        <f t="shared" ref="AD28" si="14">SUM(AD29:AD31)-AD32</f>
        <v>0</v>
      </c>
      <c r="AO28" s="110"/>
    </row>
    <row r="29" spans="1:41" ht="72" x14ac:dyDescent="0.3">
      <c r="A29" s="1"/>
      <c r="B29" s="78"/>
      <c r="C29" s="16"/>
      <c r="D29" s="21"/>
      <c r="E29" s="42"/>
      <c r="F29" s="39"/>
      <c r="G29" s="17"/>
      <c r="H29" s="17"/>
      <c r="I29" s="17"/>
      <c r="J29" s="17"/>
      <c r="K29" s="132" t="s">
        <v>159</v>
      </c>
      <c r="L29" s="1"/>
      <c r="M29" s="100">
        <v>20</v>
      </c>
      <c r="N29" s="100">
        <v>20</v>
      </c>
      <c r="O29" s="100">
        <v>20</v>
      </c>
      <c r="P29" s="100">
        <v>0</v>
      </c>
      <c r="AO29" s="110"/>
    </row>
    <row r="30" spans="1:41" ht="86.4" x14ac:dyDescent="0.3">
      <c r="A30" s="1"/>
      <c r="B30" s="78"/>
      <c r="C30" s="16"/>
      <c r="D30" s="21"/>
      <c r="E30" s="42"/>
      <c r="F30" s="39"/>
      <c r="G30" s="17"/>
      <c r="H30" s="17"/>
      <c r="I30" s="17"/>
      <c r="J30" s="17"/>
      <c r="K30" s="132" t="s">
        <v>160</v>
      </c>
      <c r="L30" s="1"/>
      <c r="M30" s="100">
        <v>10</v>
      </c>
      <c r="N30" s="100">
        <v>5</v>
      </c>
      <c r="O30" s="100">
        <v>0</v>
      </c>
      <c r="P30" s="100">
        <v>0</v>
      </c>
      <c r="AO30" s="110"/>
    </row>
    <row r="31" spans="1:41" ht="100.8" x14ac:dyDescent="0.3">
      <c r="A31" s="1"/>
      <c r="B31" s="78"/>
      <c r="C31" s="16"/>
      <c r="D31" s="21"/>
      <c r="E31" s="42"/>
      <c r="F31" s="39"/>
      <c r="G31" s="17"/>
      <c r="H31" s="17"/>
      <c r="I31" s="17"/>
      <c r="J31" s="17"/>
      <c r="K31" s="132" t="s">
        <v>161</v>
      </c>
      <c r="L31" s="1"/>
      <c r="M31" s="100">
        <v>10</v>
      </c>
      <c r="N31" s="100">
        <v>5</v>
      </c>
      <c r="O31" s="100">
        <v>0</v>
      </c>
      <c r="P31" s="100">
        <v>0</v>
      </c>
      <c r="AO31" s="110"/>
    </row>
    <row r="32" spans="1:41" ht="77.400000000000006" customHeight="1" x14ac:dyDescent="0.3">
      <c r="A32" s="1"/>
      <c r="B32" s="78"/>
      <c r="C32" s="16"/>
      <c r="D32" s="21"/>
      <c r="E32" s="42"/>
      <c r="F32" s="39"/>
      <c r="G32" s="17"/>
      <c r="H32" s="17"/>
      <c r="I32" s="17"/>
      <c r="J32" s="17"/>
      <c r="K32" s="132" t="s">
        <v>162</v>
      </c>
      <c r="L32" s="1"/>
      <c r="M32" s="100">
        <v>10</v>
      </c>
      <c r="N32" s="100">
        <v>10</v>
      </c>
      <c r="O32" s="100">
        <v>10</v>
      </c>
      <c r="P32" s="100">
        <v>0</v>
      </c>
      <c r="AO32" s="110"/>
    </row>
    <row r="33" spans="1:46" ht="115.2" x14ac:dyDescent="0.3">
      <c r="A33" s="1"/>
      <c r="B33" s="91" t="s">
        <v>34</v>
      </c>
      <c r="C33" s="17">
        <v>3</v>
      </c>
      <c r="D33" s="22" t="s">
        <v>16</v>
      </c>
      <c r="E33" s="39">
        <v>3</v>
      </c>
      <c r="F33" s="39" t="s">
        <v>5</v>
      </c>
      <c r="G33" s="39" t="s">
        <v>5</v>
      </c>
      <c r="H33" s="17">
        <v>5</v>
      </c>
      <c r="I33" s="17">
        <v>5</v>
      </c>
      <c r="J33" s="17" t="s">
        <v>5</v>
      </c>
      <c r="K33" s="5" t="s">
        <v>77</v>
      </c>
      <c r="L33" s="1"/>
      <c r="AF33" s="77">
        <v>30</v>
      </c>
      <c r="AG33" s="77">
        <v>20</v>
      </c>
      <c r="AH33" s="77">
        <v>10</v>
      </c>
      <c r="AI33" s="77">
        <v>0</v>
      </c>
      <c r="AM33" s="77">
        <v>30</v>
      </c>
      <c r="AN33" s="77">
        <v>20</v>
      </c>
      <c r="AO33" s="77">
        <v>10</v>
      </c>
      <c r="AP33" s="77">
        <v>0</v>
      </c>
    </row>
    <row r="34" spans="1:46" ht="115.2" x14ac:dyDescent="0.3">
      <c r="A34" s="1"/>
      <c r="B34" s="91"/>
      <c r="C34" s="17">
        <v>4</v>
      </c>
      <c r="D34" s="22" t="s">
        <v>15</v>
      </c>
      <c r="E34" s="39" t="s">
        <v>5</v>
      </c>
      <c r="F34" s="39" t="s">
        <v>5</v>
      </c>
      <c r="G34" s="39" t="s">
        <v>5</v>
      </c>
      <c r="H34" s="17">
        <v>8</v>
      </c>
      <c r="I34" s="17">
        <v>8</v>
      </c>
      <c r="J34" s="17" t="s">
        <v>5</v>
      </c>
      <c r="K34" s="5" t="s">
        <v>21</v>
      </c>
      <c r="L34" s="1"/>
      <c r="AF34" s="77">
        <v>30</v>
      </c>
      <c r="AG34" s="77">
        <v>20</v>
      </c>
      <c r="AH34" s="77">
        <v>10</v>
      </c>
      <c r="AI34" s="77">
        <v>0</v>
      </c>
      <c r="AM34" s="77">
        <v>30</v>
      </c>
      <c r="AN34" s="77">
        <v>20</v>
      </c>
      <c r="AO34" s="77">
        <v>10</v>
      </c>
      <c r="AP34" s="77">
        <v>0</v>
      </c>
    </row>
    <row r="35" spans="1:46" ht="115.2" x14ac:dyDescent="0.3">
      <c r="A35" s="1"/>
      <c r="B35" s="91"/>
      <c r="C35" s="17">
        <v>5</v>
      </c>
      <c r="D35" s="49" t="s">
        <v>7</v>
      </c>
      <c r="E35" s="39" t="s">
        <v>5</v>
      </c>
      <c r="F35" s="39" t="s">
        <v>22</v>
      </c>
      <c r="G35" s="39" t="s">
        <v>5</v>
      </c>
      <c r="H35" s="17">
        <v>8</v>
      </c>
      <c r="I35" s="17">
        <v>8</v>
      </c>
      <c r="J35" s="17" t="s">
        <v>5</v>
      </c>
      <c r="K35" s="5" t="s">
        <v>8</v>
      </c>
      <c r="L35" s="1"/>
      <c r="AF35" s="77">
        <v>30</v>
      </c>
      <c r="AG35" s="77">
        <v>20</v>
      </c>
      <c r="AH35" s="77">
        <v>10</v>
      </c>
      <c r="AI35" s="77">
        <v>0</v>
      </c>
      <c r="AM35" s="77">
        <v>30</v>
      </c>
      <c r="AN35" s="77">
        <v>20</v>
      </c>
      <c r="AO35" s="77">
        <v>10</v>
      </c>
      <c r="AP35" s="77">
        <v>0</v>
      </c>
    </row>
    <row r="36" spans="1:46" ht="57.6" x14ac:dyDescent="0.3">
      <c r="A36" s="1"/>
      <c r="B36" s="63"/>
      <c r="C36" s="17">
        <v>6</v>
      </c>
      <c r="D36" s="81" t="s">
        <v>12</v>
      </c>
      <c r="E36" s="42">
        <v>0.65</v>
      </c>
      <c r="F36" s="39" t="s">
        <v>53</v>
      </c>
      <c r="G36" s="39" t="s">
        <v>5</v>
      </c>
      <c r="H36" s="17">
        <v>2</v>
      </c>
      <c r="I36" s="30">
        <v>2</v>
      </c>
      <c r="J36" s="17" t="s">
        <v>5</v>
      </c>
      <c r="K36" s="55" t="s">
        <v>64</v>
      </c>
      <c r="L36" s="1"/>
      <c r="AF36" s="77">
        <v>30</v>
      </c>
      <c r="AG36" s="77">
        <v>20</v>
      </c>
      <c r="AH36" s="77">
        <v>10</v>
      </c>
      <c r="AI36" s="77">
        <v>0</v>
      </c>
      <c r="AM36" s="77">
        <v>30</v>
      </c>
      <c r="AN36" s="77">
        <v>20</v>
      </c>
      <c r="AO36" s="77">
        <v>10</v>
      </c>
      <c r="AP36" s="77">
        <v>0</v>
      </c>
    </row>
    <row r="37" spans="1:46" ht="72" x14ac:dyDescent="0.3">
      <c r="A37" s="1"/>
      <c r="B37" s="63"/>
      <c r="C37" s="17">
        <v>7</v>
      </c>
      <c r="D37" s="81" t="s">
        <v>29</v>
      </c>
      <c r="E37" s="42">
        <v>0.65</v>
      </c>
      <c r="F37" s="39" t="s">
        <v>53</v>
      </c>
      <c r="G37" s="39" t="s">
        <v>5</v>
      </c>
      <c r="H37" s="17">
        <v>2</v>
      </c>
      <c r="I37" s="30">
        <v>2</v>
      </c>
      <c r="J37" s="17" t="s">
        <v>5</v>
      </c>
      <c r="K37" s="55" t="s">
        <v>78</v>
      </c>
      <c r="L37" s="1"/>
      <c r="AF37" s="77">
        <v>30</v>
      </c>
      <c r="AG37" s="77">
        <v>20</v>
      </c>
      <c r="AH37" s="77">
        <v>10</v>
      </c>
      <c r="AI37" s="77">
        <v>0</v>
      </c>
      <c r="AM37" s="77">
        <v>30</v>
      </c>
      <c r="AN37" s="77">
        <v>20</v>
      </c>
      <c r="AO37" s="77">
        <v>10</v>
      </c>
      <c r="AP37" s="77">
        <v>0</v>
      </c>
    </row>
    <row r="38" spans="1:46" ht="28.8" x14ac:dyDescent="0.3">
      <c r="A38" s="1"/>
      <c r="B38" s="63"/>
      <c r="C38" s="17">
        <v>8</v>
      </c>
      <c r="D38" s="19" t="s">
        <v>24</v>
      </c>
      <c r="E38" s="42" t="s">
        <v>5</v>
      </c>
      <c r="F38" s="39" t="s">
        <v>5</v>
      </c>
      <c r="G38" s="17" t="s">
        <v>5</v>
      </c>
      <c r="H38" s="17">
        <v>2</v>
      </c>
      <c r="I38" s="17">
        <v>2</v>
      </c>
      <c r="J38" s="17" t="s">
        <v>5</v>
      </c>
      <c r="K38" s="42" t="s">
        <v>56</v>
      </c>
      <c r="L38" s="1"/>
      <c r="AF38" s="77">
        <v>1000</v>
      </c>
      <c r="AG38" s="77">
        <v>500</v>
      </c>
      <c r="AH38" s="77">
        <v>100</v>
      </c>
      <c r="AI38" s="77">
        <v>0</v>
      </c>
      <c r="AM38" s="77">
        <v>1000</v>
      </c>
      <c r="AN38" s="77">
        <v>500</v>
      </c>
      <c r="AO38" s="77">
        <v>100</v>
      </c>
      <c r="AP38" s="77">
        <v>0</v>
      </c>
    </row>
    <row r="39" spans="1:46" ht="409.6" customHeight="1" x14ac:dyDescent="0.3">
      <c r="A39" s="1"/>
      <c r="B39" s="63"/>
      <c r="C39" s="17">
        <v>9</v>
      </c>
      <c r="D39" s="19" t="s">
        <v>25</v>
      </c>
      <c r="E39" s="42" t="s">
        <v>5</v>
      </c>
      <c r="F39" s="39"/>
      <c r="G39" s="17" t="s">
        <v>5</v>
      </c>
      <c r="H39" s="17">
        <v>3</v>
      </c>
      <c r="I39" s="17">
        <v>3</v>
      </c>
      <c r="J39" s="17" t="s">
        <v>5</v>
      </c>
      <c r="K39" s="61" t="s">
        <v>58</v>
      </c>
      <c r="L39" s="1"/>
      <c r="AF39" s="77">
        <f>SUM(AF40:AF42)-AF43</f>
        <v>30</v>
      </c>
      <c r="AG39" s="77">
        <f t="shared" ref="AG39:AK39" si="15">SUM(AG40:AG42)-AG43</f>
        <v>20</v>
      </c>
      <c r="AH39" s="77">
        <f t="shared" si="15"/>
        <v>10</v>
      </c>
      <c r="AI39" s="77">
        <f t="shared" si="15"/>
        <v>0</v>
      </c>
      <c r="AJ39" s="77">
        <f t="shared" si="15"/>
        <v>0</v>
      </c>
      <c r="AK39" s="77">
        <f t="shared" si="15"/>
        <v>0</v>
      </c>
      <c r="AM39" s="77">
        <f>SUM(AM40:AM42)-AM43</f>
        <v>30</v>
      </c>
      <c r="AN39" s="77">
        <f t="shared" ref="AN39" si="16">SUM(AN40:AN42)-AN43</f>
        <v>20</v>
      </c>
      <c r="AO39" s="77">
        <f t="shared" ref="AO39" si="17">SUM(AO40:AO42)-AO43</f>
        <v>10</v>
      </c>
      <c r="AP39" s="77">
        <f t="shared" ref="AP39" si="18">SUM(AP40:AP42)-AP43</f>
        <v>0</v>
      </c>
    </row>
    <row r="40" spans="1:46" ht="72" x14ac:dyDescent="0.3">
      <c r="A40" s="1"/>
      <c r="B40" s="63"/>
      <c r="C40" s="17"/>
      <c r="D40" s="22"/>
      <c r="E40" s="42"/>
      <c r="F40" s="39"/>
      <c r="G40" s="17"/>
      <c r="H40" s="17"/>
      <c r="I40" s="17"/>
      <c r="J40" s="17"/>
      <c r="K40" s="132" t="s">
        <v>159</v>
      </c>
      <c r="L40" s="1"/>
      <c r="AF40" s="100">
        <v>20</v>
      </c>
      <c r="AG40" s="100">
        <v>20</v>
      </c>
      <c r="AH40" s="100">
        <v>20</v>
      </c>
      <c r="AI40" s="100">
        <v>0</v>
      </c>
      <c r="AM40" s="100">
        <v>20</v>
      </c>
      <c r="AN40" s="100">
        <v>20</v>
      </c>
      <c r="AO40" s="100">
        <v>20</v>
      </c>
      <c r="AP40" s="100">
        <v>0</v>
      </c>
    </row>
    <row r="41" spans="1:46" ht="86.4" x14ac:dyDescent="0.3">
      <c r="A41" s="1"/>
      <c r="B41" s="63"/>
      <c r="C41" s="17"/>
      <c r="D41" s="22"/>
      <c r="E41" s="42"/>
      <c r="F41" s="39"/>
      <c r="G41" s="17"/>
      <c r="H41" s="17"/>
      <c r="I41" s="17"/>
      <c r="J41" s="17"/>
      <c r="K41" s="132" t="s">
        <v>160</v>
      </c>
      <c r="L41" s="1"/>
      <c r="AF41" s="100">
        <v>10</v>
      </c>
      <c r="AG41" s="100">
        <v>5</v>
      </c>
      <c r="AH41" s="100">
        <v>0</v>
      </c>
      <c r="AI41" s="100">
        <v>0</v>
      </c>
      <c r="AM41" s="100">
        <v>10</v>
      </c>
      <c r="AN41" s="100">
        <v>5</v>
      </c>
      <c r="AO41" s="100">
        <v>0</v>
      </c>
      <c r="AP41" s="100">
        <v>0</v>
      </c>
    </row>
    <row r="42" spans="1:46" ht="100.8" x14ac:dyDescent="0.3">
      <c r="A42" s="1"/>
      <c r="B42" s="63"/>
      <c r="C42" s="17"/>
      <c r="D42" s="22"/>
      <c r="E42" s="42"/>
      <c r="F42" s="39"/>
      <c r="G42" s="17"/>
      <c r="H42" s="17"/>
      <c r="I42" s="17"/>
      <c r="J42" s="17"/>
      <c r="K42" s="132" t="s">
        <v>161</v>
      </c>
      <c r="L42" s="1"/>
      <c r="AF42" s="100">
        <v>10</v>
      </c>
      <c r="AG42" s="100">
        <v>5</v>
      </c>
      <c r="AH42" s="100">
        <v>0</v>
      </c>
      <c r="AI42" s="100">
        <v>0</v>
      </c>
      <c r="AM42" s="100">
        <v>10</v>
      </c>
      <c r="AN42" s="100">
        <v>5</v>
      </c>
      <c r="AO42" s="100">
        <v>0</v>
      </c>
      <c r="AP42" s="100">
        <v>0</v>
      </c>
    </row>
    <row r="43" spans="1:46" ht="89.4" customHeight="1" x14ac:dyDescent="0.3">
      <c r="A43" s="1"/>
      <c r="B43" s="63"/>
      <c r="C43" s="17"/>
      <c r="D43" s="22"/>
      <c r="E43" s="42"/>
      <c r="F43" s="39"/>
      <c r="G43" s="17"/>
      <c r="H43" s="17"/>
      <c r="I43" s="17"/>
      <c r="J43" s="17"/>
      <c r="K43" s="132" t="s">
        <v>162</v>
      </c>
      <c r="L43" s="1"/>
      <c r="AF43" s="100">
        <v>10</v>
      </c>
      <c r="AG43" s="100">
        <v>10</v>
      </c>
      <c r="AH43" s="100">
        <v>10</v>
      </c>
      <c r="AI43" s="100">
        <v>0</v>
      </c>
      <c r="AM43" s="100">
        <v>10</v>
      </c>
      <c r="AN43" s="100">
        <v>10</v>
      </c>
      <c r="AO43" s="100">
        <v>10</v>
      </c>
      <c r="AP43" s="100">
        <v>0</v>
      </c>
    </row>
    <row r="44" spans="1:46" ht="72" x14ac:dyDescent="0.3">
      <c r="A44" s="1"/>
      <c r="B44" s="92" t="s">
        <v>33</v>
      </c>
      <c r="C44" s="17">
        <v>3</v>
      </c>
      <c r="D44" s="22" t="s">
        <v>15</v>
      </c>
      <c r="E44" s="39" t="s">
        <v>5</v>
      </c>
      <c r="F44" s="39" t="s">
        <v>5</v>
      </c>
      <c r="G44" s="39" t="s">
        <v>5</v>
      </c>
      <c r="H44" s="39" t="s">
        <v>5</v>
      </c>
      <c r="I44" s="39" t="s">
        <v>5</v>
      </c>
      <c r="J44" s="17">
        <v>8</v>
      </c>
      <c r="K44" s="5" t="s">
        <v>63</v>
      </c>
      <c r="L44" s="1"/>
      <c r="M44" s="77"/>
      <c r="N44" s="77"/>
      <c r="O44" s="77"/>
      <c r="P44" s="77"/>
      <c r="AP44" s="77"/>
      <c r="AR44" s="77">
        <v>30</v>
      </c>
      <c r="AS44" s="77">
        <v>20</v>
      </c>
      <c r="AT44" s="77">
        <v>10</v>
      </c>
    </row>
    <row r="45" spans="1:46" ht="115.2" x14ac:dyDescent="0.3">
      <c r="A45" s="1"/>
      <c r="B45" s="92"/>
      <c r="C45" s="17">
        <v>4</v>
      </c>
      <c r="D45" s="49" t="s">
        <v>7</v>
      </c>
      <c r="E45" s="39" t="s">
        <v>5</v>
      </c>
      <c r="F45" s="39" t="s">
        <v>5</v>
      </c>
      <c r="G45" s="39" t="s">
        <v>5</v>
      </c>
      <c r="H45" s="39" t="s">
        <v>5</v>
      </c>
      <c r="I45" s="39" t="s">
        <v>5</v>
      </c>
      <c r="J45" s="17">
        <v>8</v>
      </c>
      <c r="K45" s="5" t="s">
        <v>8</v>
      </c>
      <c r="L45" s="1"/>
      <c r="M45" s="77"/>
      <c r="N45" s="77"/>
      <c r="O45" s="77"/>
      <c r="P45" s="77"/>
      <c r="AP45" s="77"/>
      <c r="AR45" s="77">
        <v>30</v>
      </c>
      <c r="AS45" s="77">
        <v>20</v>
      </c>
      <c r="AT45" s="77">
        <v>10</v>
      </c>
    </row>
    <row r="46" spans="1:46" ht="57.6" x14ac:dyDescent="0.3">
      <c r="A46" s="1"/>
      <c r="B46" s="62"/>
      <c r="C46" s="17">
        <v>5</v>
      </c>
      <c r="D46" s="49" t="s">
        <v>12</v>
      </c>
      <c r="E46" s="42">
        <v>0.65</v>
      </c>
      <c r="F46" s="39" t="s">
        <v>53</v>
      </c>
      <c r="G46" s="39" t="s">
        <v>5</v>
      </c>
      <c r="H46" s="39" t="s">
        <v>5</v>
      </c>
      <c r="I46" s="39" t="s">
        <v>5</v>
      </c>
      <c r="J46" s="17">
        <v>2</v>
      </c>
      <c r="K46" s="13" t="s">
        <v>86</v>
      </c>
      <c r="L46" s="1"/>
      <c r="M46" s="77"/>
      <c r="N46" s="77"/>
      <c r="O46" s="77"/>
      <c r="P46" s="77"/>
      <c r="AP46" s="77"/>
      <c r="AR46" s="77">
        <v>30</v>
      </c>
      <c r="AS46" s="77">
        <v>20</v>
      </c>
      <c r="AT46" s="77">
        <v>10</v>
      </c>
    </row>
    <row r="47" spans="1:46" ht="86.4" x14ac:dyDescent="0.3">
      <c r="A47" s="1"/>
      <c r="B47" s="62"/>
      <c r="C47" s="17">
        <v>6</v>
      </c>
      <c r="D47" s="49" t="s">
        <v>13</v>
      </c>
      <c r="E47" s="42">
        <v>0.65</v>
      </c>
      <c r="F47" s="39" t="s">
        <v>53</v>
      </c>
      <c r="G47" s="39" t="s">
        <v>5</v>
      </c>
      <c r="H47" s="39" t="s">
        <v>5</v>
      </c>
      <c r="I47" s="39" t="s">
        <v>5</v>
      </c>
      <c r="J47" s="17">
        <v>2</v>
      </c>
      <c r="K47" s="13" t="s">
        <v>87</v>
      </c>
      <c r="L47" s="1"/>
      <c r="M47" s="77"/>
      <c r="N47" s="77"/>
      <c r="O47" s="77"/>
      <c r="P47" s="77"/>
      <c r="AP47" s="77"/>
      <c r="AR47" s="77">
        <v>30</v>
      </c>
      <c r="AS47" s="77">
        <v>20</v>
      </c>
      <c r="AT47" s="77">
        <v>10</v>
      </c>
    </row>
    <row r="48" spans="1:46" ht="100.8" x14ac:dyDescent="0.3">
      <c r="A48" s="1"/>
      <c r="B48" s="62"/>
      <c r="C48" s="17">
        <v>7</v>
      </c>
      <c r="D48" s="22" t="s">
        <v>11</v>
      </c>
      <c r="E48" s="39" t="s">
        <v>5</v>
      </c>
      <c r="F48" s="39" t="s">
        <v>5</v>
      </c>
      <c r="G48" s="39" t="s">
        <v>5</v>
      </c>
      <c r="H48" s="39" t="s">
        <v>5</v>
      </c>
      <c r="I48" s="39" t="s">
        <v>5</v>
      </c>
      <c r="J48" s="17">
        <v>5</v>
      </c>
      <c r="K48" s="5" t="s">
        <v>65</v>
      </c>
      <c r="L48" s="1"/>
      <c r="M48" s="77"/>
      <c r="N48" s="77"/>
      <c r="O48" s="77"/>
      <c r="P48" s="77"/>
      <c r="AP48" s="77"/>
      <c r="AR48" s="77">
        <v>30</v>
      </c>
      <c r="AS48" s="77">
        <v>20</v>
      </c>
      <c r="AT48" s="77">
        <v>10</v>
      </c>
    </row>
    <row r="49" spans="1:46" ht="28.8" x14ac:dyDescent="0.3">
      <c r="A49" s="1"/>
      <c r="B49" s="62"/>
      <c r="C49" s="17">
        <v>8</v>
      </c>
      <c r="D49" s="19" t="s">
        <v>24</v>
      </c>
      <c r="E49" s="42" t="s">
        <v>5</v>
      </c>
      <c r="F49" s="39" t="s">
        <v>5</v>
      </c>
      <c r="G49" s="17" t="s">
        <v>5</v>
      </c>
      <c r="H49" s="17" t="s">
        <v>5</v>
      </c>
      <c r="I49" s="17" t="s">
        <v>5</v>
      </c>
      <c r="J49" s="17">
        <v>2</v>
      </c>
      <c r="K49" s="42" t="s">
        <v>56</v>
      </c>
      <c r="L49" s="1"/>
      <c r="M49" s="77"/>
      <c r="N49" s="77"/>
      <c r="O49" s="77"/>
      <c r="AR49" s="77">
        <v>1000</v>
      </c>
      <c r="AS49" s="77">
        <v>500</v>
      </c>
      <c r="AT49" s="77">
        <v>100</v>
      </c>
    </row>
    <row r="50" spans="1:46" ht="388.8" x14ac:dyDescent="0.3">
      <c r="A50" s="1"/>
      <c r="B50" s="62"/>
      <c r="C50" s="17">
        <v>9</v>
      </c>
      <c r="D50" s="19" t="s">
        <v>25</v>
      </c>
      <c r="E50" s="42" t="s">
        <v>5</v>
      </c>
      <c r="F50" s="39"/>
      <c r="G50" s="17" t="s">
        <v>5</v>
      </c>
      <c r="H50" s="17" t="s">
        <v>5</v>
      </c>
      <c r="I50" s="17" t="s">
        <v>5</v>
      </c>
      <c r="J50" s="17">
        <v>3</v>
      </c>
      <c r="K50" s="61" t="s">
        <v>58</v>
      </c>
      <c r="L50" s="1"/>
      <c r="M50" s="77"/>
      <c r="N50" s="77"/>
      <c r="O50" s="77"/>
      <c r="P50" s="77"/>
      <c r="AP50" s="77"/>
      <c r="AR50" s="77">
        <f>SUM(AR51:AR53)-AR54</f>
        <v>30</v>
      </c>
      <c r="AS50" s="77">
        <f>SUM(AS51:AS53)-AS54</f>
        <v>20</v>
      </c>
      <c r="AT50" s="77">
        <f>SUM(AT51:AT53)-AT54</f>
        <v>10</v>
      </c>
    </row>
    <row r="51" spans="1:46" ht="72" x14ac:dyDescent="0.3">
      <c r="A51" s="1"/>
      <c r="B51" s="62"/>
      <c r="C51" s="17"/>
      <c r="D51" s="19"/>
      <c r="E51" s="42"/>
      <c r="F51" s="39"/>
      <c r="G51" s="17"/>
      <c r="H51" s="17"/>
      <c r="I51" s="17"/>
      <c r="J51" s="17"/>
      <c r="K51" s="132" t="s">
        <v>159</v>
      </c>
      <c r="L51" s="1"/>
      <c r="M51" s="100"/>
      <c r="N51" s="100"/>
      <c r="O51" s="100"/>
      <c r="P51" s="100"/>
      <c r="AP51" s="100"/>
      <c r="AR51" s="100">
        <v>20</v>
      </c>
      <c r="AS51" s="100">
        <v>20</v>
      </c>
      <c r="AT51" s="100">
        <v>20</v>
      </c>
    </row>
    <row r="52" spans="1:46" ht="86.4" x14ac:dyDescent="0.3">
      <c r="A52" s="1"/>
      <c r="B52" s="62"/>
      <c r="C52" s="17"/>
      <c r="D52" s="19"/>
      <c r="E52" s="42"/>
      <c r="F52" s="39"/>
      <c r="G52" s="17"/>
      <c r="H52" s="17"/>
      <c r="I52" s="17"/>
      <c r="J52" s="17"/>
      <c r="K52" s="132" t="s">
        <v>160</v>
      </c>
      <c r="L52" s="1"/>
      <c r="M52" s="100"/>
      <c r="N52" s="100"/>
      <c r="O52" s="100"/>
      <c r="P52" s="100"/>
      <c r="AP52" s="100"/>
      <c r="AR52" s="100">
        <v>10</v>
      </c>
      <c r="AS52" s="100">
        <v>5</v>
      </c>
      <c r="AT52" s="100">
        <v>0</v>
      </c>
    </row>
    <row r="53" spans="1:46" ht="100.8" x14ac:dyDescent="0.3">
      <c r="A53" s="1"/>
      <c r="B53" s="62"/>
      <c r="C53" s="17"/>
      <c r="D53" s="19"/>
      <c r="E53" s="42"/>
      <c r="F53" s="39"/>
      <c r="G53" s="17"/>
      <c r="H53" s="17"/>
      <c r="I53" s="17"/>
      <c r="J53" s="17"/>
      <c r="K53" s="132" t="s">
        <v>161</v>
      </c>
      <c r="L53" s="1"/>
      <c r="M53" s="100"/>
      <c r="N53" s="100"/>
      <c r="O53" s="100"/>
      <c r="P53" s="100"/>
      <c r="AP53" s="100"/>
      <c r="AR53" s="100">
        <v>10</v>
      </c>
      <c r="AS53" s="100">
        <v>5</v>
      </c>
      <c r="AT53" s="100">
        <v>0</v>
      </c>
    </row>
    <row r="54" spans="1:46" ht="57.6" x14ac:dyDescent="0.3">
      <c r="A54" s="1"/>
      <c r="B54" s="62"/>
      <c r="C54" s="17"/>
      <c r="D54" s="19"/>
      <c r="E54" s="42"/>
      <c r="F54" s="39"/>
      <c r="G54" s="17"/>
      <c r="H54" s="17"/>
      <c r="I54" s="17"/>
      <c r="J54" s="17"/>
      <c r="K54" s="132" t="s">
        <v>162</v>
      </c>
      <c r="L54" s="1"/>
      <c r="M54" s="100"/>
      <c r="N54" s="100"/>
      <c r="O54" s="100"/>
      <c r="P54" s="100"/>
      <c r="AP54" s="100"/>
      <c r="AR54" s="100">
        <v>10</v>
      </c>
      <c r="AS54" s="100">
        <v>10</v>
      </c>
      <c r="AT54" s="100">
        <v>10</v>
      </c>
    </row>
    <row r="55" spans="1:46" ht="15" thickBot="1" x14ac:dyDescent="0.35">
      <c r="A55" s="1"/>
      <c r="B55" s="2"/>
      <c r="C55" s="43"/>
      <c r="D55" s="10"/>
      <c r="E55" s="25"/>
      <c r="F55" s="25"/>
      <c r="G55" s="144"/>
      <c r="H55" s="44"/>
      <c r="I55" s="44"/>
      <c r="J55" s="44"/>
      <c r="K55" s="45"/>
      <c r="L55" s="6"/>
      <c r="AO55" s="110"/>
    </row>
    <row r="56" spans="1:46" ht="72" x14ac:dyDescent="0.3">
      <c r="A56" s="1"/>
      <c r="B56" s="60"/>
      <c r="C56" s="16" t="s">
        <v>30</v>
      </c>
      <c r="D56" s="52" t="s">
        <v>44</v>
      </c>
      <c r="E56" s="26" t="s">
        <v>5</v>
      </c>
      <c r="F56" s="26" t="s">
        <v>5</v>
      </c>
      <c r="G56" s="75">
        <v>1</v>
      </c>
      <c r="H56" s="75">
        <v>1</v>
      </c>
      <c r="I56" s="75">
        <v>1</v>
      </c>
      <c r="J56" s="75">
        <v>1</v>
      </c>
      <c r="K56" s="51" t="s">
        <v>28</v>
      </c>
      <c r="L56" s="6"/>
      <c r="AO56" s="110"/>
    </row>
    <row r="57" spans="1:46" ht="72" x14ac:dyDescent="0.3">
      <c r="A57" s="1"/>
      <c r="B57" s="60"/>
      <c r="C57" s="16"/>
      <c r="D57" s="52" t="s">
        <v>45</v>
      </c>
      <c r="E57" s="26" t="s">
        <v>5</v>
      </c>
      <c r="F57" s="26" t="s">
        <v>5</v>
      </c>
      <c r="G57" s="75">
        <v>1</v>
      </c>
      <c r="H57" s="75">
        <v>1</v>
      </c>
      <c r="I57" s="75">
        <v>1</v>
      </c>
      <c r="J57" s="75">
        <v>1</v>
      </c>
      <c r="K57" s="51" t="s">
        <v>28</v>
      </c>
      <c r="L57" s="6"/>
      <c r="AO57" s="110"/>
    </row>
    <row r="58" spans="1:46" ht="72" x14ac:dyDescent="0.3">
      <c r="A58" s="1"/>
      <c r="B58" s="60" t="s">
        <v>27</v>
      </c>
      <c r="C58" s="16"/>
      <c r="D58" s="52" t="s">
        <v>46</v>
      </c>
      <c r="E58" s="26" t="s">
        <v>5</v>
      </c>
      <c r="F58" s="26" t="s">
        <v>5</v>
      </c>
      <c r="G58" s="75">
        <v>1</v>
      </c>
      <c r="H58" s="75">
        <v>1</v>
      </c>
      <c r="I58" s="75">
        <v>1</v>
      </c>
      <c r="J58" s="75">
        <v>1</v>
      </c>
      <c r="K58" s="51" t="s">
        <v>28</v>
      </c>
      <c r="L58" s="6"/>
      <c r="AO58" s="110"/>
    </row>
    <row r="59" spans="1:46" ht="86.4" x14ac:dyDescent="0.3">
      <c r="A59" s="1"/>
      <c r="B59" s="60"/>
      <c r="C59" s="16"/>
      <c r="D59" s="52" t="s">
        <v>49</v>
      </c>
      <c r="E59" s="26" t="s">
        <v>5</v>
      </c>
      <c r="F59" s="26" t="s">
        <v>5</v>
      </c>
      <c r="G59" s="75">
        <v>1</v>
      </c>
      <c r="H59" s="75">
        <v>1</v>
      </c>
      <c r="I59" s="75">
        <v>1</v>
      </c>
      <c r="J59" s="75">
        <v>1</v>
      </c>
      <c r="K59" s="51" t="s">
        <v>75</v>
      </c>
      <c r="L59" s="6"/>
      <c r="AO59" s="110"/>
    </row>
    <row r="60" spans="1:46" ht="72" x14ac:dyDescent="0.3">
      <c r="A60" s="1"/>
      <c r="B60" s="60"/>
      <c r="C60" s="16"/>
      <c r="D60" s="52" t="s">
        <v>47</v>
      </c>
      <c r="E60" s="26" t="s">
        <v>5</v>
      </c>
      <c r="F60" s="26" t="s">
        <v>5</v>
      </c>
      <c r="G60" s="75">
        <v>2</v>
      </c>
      <c r="H60" s="75">
        <v>2</v>
      </c>
      <c r="I60" s="75">
        <v>2</v>
      </c>
      <c r="J60" s="75">
        <v>2</v>
      </c>
      <c r="K60" s="51" t="s">
        <v>75</v>
      </c>
      <c r="L60" s="6"/>
      <c r="AO60" s="110"/>
    </row>
    <row r="61" spans="1:46" ht="72" x14ac:dyDescent="0.3">
      <c r="A61" s="1"/>
      <c r="B61" s="60"/>
      <c r="C61" s="16"/>
      <c r="D61" s="52" t="s">
        <v>48</v>
      </c>
      <c r="E61" s="26" t="s">
        <v>5</v>
      </c>
      <c r="F61" s="26" t="s">
        <v>5</v>
      </c>
      <c r="G61" s="75">
        <v>2</v>
      </c>
      <c r="H61" s="75">
        <v>2</v>
      </c>
      <c r="I61" s="75">
        <v>2</v>
      </c>
      <c r="J61" s="75">
        <v>2</v>
      </c>
      <c r="K61" s="51" t="s">
        <v>75</v>
      </c>
      <c r="L61" s="6"/>
      <c r="AO61" s="110"/>
    </row>
    <row r="62" spans="1:46" ht="43.2" x14ac:dyDescent="0.3">
      <c r="A62" s="1"/>
      <c r="B62" s="60"/>
      <c r="C62" s="16"/>
      <c r="D62" s="52" t="s">
        <v>50</v>
      </c>
      <c r="E62" s="26" t="s">
        <v>5</v>
      </c>
      <c r="F62" s="26" t="s">
        <v>5</v>
      </c>
      <c r="G62" s="75">
        <v>1</v>
      </c>
      <c r="H62" s="75">
        <v>1</v>
      </c>
      <c r="I62" s="75">
        <v>1</v>
      </c>
      <c r="J62" s="75">
        <v>1</v>
      </c>
      <c r="K62" s="51" t="s">
        <v>76</v>
      </c>
      <c r="L62" s="6"/>
      <c r="AO62" s="110"/>
    </row>
    <row r="63" spans="1:46" ht="43.2" x14ac:dyDescent="0.3">
      <c r="A63" s="1"/>
      <c r="B63" s="60"/>
      <c r="C63" s="16" t="s">
        <v>6</v>
      </c>
      <c r="D63" s="52" t="s">
        <v>51</v>
      </c>
      <c r="E63" s="26" t="s">
        <v>5</v>
      </c>
      <c r="F63" s="26" t="s">
        <v>5</v>
      </c>
      <c r="G63" s="61">
        <v>1</v>
      </c>
      <c r="H63" s="61">
        <v>1</v>
      </c>
      <c r="I63" s="61">
        <v>1</v>
      </c>
      <c r="J63" s="61">
        <v>1</v>
      </c>
      <c r="K63" s="51" t="s">
        <v>76</v>
      </c>
      <c r="L63" s="1"/>
      <c r="AO63" s="110"/>
    </row>
    <row r="64" spans="1:46" x14ac:dyDescent="0.3">
      <c r="A64" s="1"/>
      <c r="B64" s="45"/>
      <c r="C64" s="53"/>
      <c r="D64" s="50"/>
      <c r="E64" s="7"/>
      <c r="F64" s="7"/>
      <c r="G64" s="54"/>
      <c r="H64" s="54"/>
      <c r="I64" s="15"/>
      <c r="J64" s="15"/>
      <c r="K64" s="6"/>
      <c r="L64" s="1"/>
      <c r="AO64" s="110"/>
    </row>
    <row r="65" spans="41:41" x14ac:dyDescent="0.3">
      <c r="AO65" s="110"/>
    </row>
  </sheetData>
  <mergeCells count="4">
    <mergeCell ref="B1:D1"/>
    <mergeCell ref="B21:B26"/>
    <mergeCell ref="B33:B35"/>
    <mergeCell ref="B44:B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35CC-8FBF-45D4-BC9F-52C9BF02E761}">
  <dimension ref="A1:AV65"/>
  <sheetViews>
    <sheetView workbookViewId="0">
      <pane ySplit="1" topLeftCell="A2" activePane="bottomLeft" state="frozen"/>
      <selection pane="bottomLeft" activeCell="M8" sqref="M8"/>
    </sheetView>
  </sheetViews>
  <sheetFormatPr defaultRowHeight="14.4" x14ac:dyDescent="0.3"/>
  <cols>
    <col min="2" max="2" width="15.109375" customWidth="1"/>
    <col min="4" max="4" width="15.77734375" customWidth="1"/>
    <col min="5" max="5" width="11.88671875" customWidth="1"/>
    <col min="6" max="6" width="9.5546875" customWidth="1"/>
    <col min="7" max="8" width="12.6640625" customWidth="1"/>
    <col min="9" max="10" width="14.44140625" customWidth="1"/>
    <col min="11" max="11" width="30.21875" customWidth="1"/>
    <col min="12" max="12" width="8.88671875" customWidth="1"/>
    <col min="13" max="13" width="15" customWidth="1"/>
    <col min="14" max="14" width="15.6640625" customWidth="1"/>
    <col min="15" max="15" width="14.5546875" customWidth="1"/>
    <col min="16" max="16" width="16.109375" customWidth="1"/>
    <col min="17" max="17" width="16.5546875" customWidth="1"/>
    <col min="18" max="30" width="8.88671875" customWidth="1"/>
    <col min="31" max="31" width="8.88671875" style="1" customWidth="1"/>
    <col min="32" max="37" width="8.88671875" customWidth="1"/>
    <col min="38" max="38" width="8.88671875" style="1" customWidth="1"/>
    <col min="39" max="39" width="11.6640625" customWidth="1"/>
    <col min="40" max="40" width="8.88671875" style="109"/>
    <col min="43" max="43" width="8.88671875" style="1"/>
    <col min="47" max="47" width="8.88671875" style="1"/>
  </cols>
  <sheetData>
    <row r="1" spans="1:48" ht="67.2" customHeight="1" thickBot="1" x14ac:dyDescent="0.35">
      <c r="A1" s="1"/>
      <c r="B1" s="87" t="s">
        <v>89</v>
      </c>
      <c r="C1" s="88"/>
      <c r="D1" s="89"/>
      <c r="E1" s="29" t="s">
        <v>4</v>
      </c>
      <c r="F1" s="29" t="s">
        <v>17</v>
      </c>
      <c r="G1" s="83" t="s">
        <v>37</v>
      </c>
      <c r="H1" s="84" t="s">
        <v>36</v>
      </c>
      <c r="I1" s="85" t="s">
        <v>38</v>
      </c>
      <c r="J1" s="86" t="s">
        <v>111</v>
      </c>
      <c r="K1" s="82" t="s">
        <v>80</v>
      </c>
      <c r="L1" s="24"/>
      <c r="M1" s="115" t="s">
        <v>91</v>
      </c>
      <c r="N1" s="115" t="s">
        <v>92</v>
      </c>
      <c r="O1" s="115" t="s">
        <v>123</v>
      </c>
      <c r="P1" s="115" t="s">
        <v>154</v>
      </c>
      <c r="Q1" s="115" t="s">
        <v>154</v>
      </c>
      <c r="R1" s="115" t="s">
        <v>155</v>
      </c>
      <c r="S1" s="115" t="s">
        <v>130</v>
      </c>
      <c r="T1" s="115" t="s">
        <v>130</v>
      </c>
      <c r="U1" s="115" t="s">
        <v>137</v>
      </c>
      <c r="V1" s="115" t="s">
        <v>94</v>
      </c>
      <c r="W1" s="115" t="s">
        <v>93</v>
      </c>
      <c r="X1" s="115" t="s">
        <v>93</v>
      </c>
      <c r="Y1" s="115" t="s">
        <v>144</v>
      </c>
      <c r="Z1" s="115" t="s">
        <v>95</v>
      </c>
      <c r="AA1" s="115" t="s">
        <v>138</v>
      </c>
      <c r="AB1" s="115" t="s">
        <v>156</v>
      </c>
      <c r="AC1" s="115" t="s">
        <v>96</v>
      </c>
      <c r="AD1" s="115" t="s">
        <v>96</v>
      </c>
      <c r="AE1" s="112"/>
      <c r="AF1" s="116" t="s">
        <v>157</v>
      </c>
      <c r="AG1" s="116" t="s">
        <v>98</v>
      </c>
      <c r="AH1" s="116" t="s">
        <v>98</v>
      </c>
      <c r="AI1" s="116" t="s">
        <v>97</v>
      </c>
      <c r="AJ1" s="116" t="s">
        <v>93</v>
      </c>
      <c r="AK1" s="116" t="s">
        <v>99</v>
      </c>
      <c r="AL1" s="6"/>
      <c r="AM1" s="125" t="s">
        <v>147</v>
      </c>
      <c r="AN1" s="113" t="s">
        <v>151</v>
      </c>
      <c r="AO1" s="127" t="s">
        <v>152</v>
      </c>
      <c r="AP1" s="117" t="s">
        <v>148</v>
      </c>
      <c r="AQ1" s="145"/>
      <c r="AR1" s="117" t="s">
        <v>147</v>
      </c>
      <c r="AS1" s="117" t="s">
        <v>157</v>
      </c>
      <c r="AT1" s="118" t="s">
        <v>150</v>
      </c>
      <c r="AU1" s="114"/>
      <c r="AV1" s="119" t="s">
        <v>100</v>
      </c>
    </row>
    <row r="2" spans="1:48" ht="28.8" x14ac:dyDescent="0.3">
      <c r="A2" s="1"/>
      <c r="B2" s="6"/>
      <c r="C2" s="6"/>
      <c r="D2" s="14"/>
      <c r="E2" s="25"/>
      <c r="F2" s="25"/>
      <c r="G2" s="25"/>
      <c r="H2" s="25"/>
      <c r="I2" s="25"/>
      <c r="J2" s="25"/>
      <c r="K2" s="7"/>
      <c r="L2" s="1"/>
      <c r="M2" s="120" t="s">
        <v>131</v>
      </c>
      <c r="N2" s="120" t="s">
        <v>124</v>
      </c>
      <c r="O2" s="120" t="s">
        <v>122</v>
      </c>
      <c r="P2" s="120" t="s">
        <v>126</v>
      </c>
      <c r="Q2" s="120" t="s">
        <v>135</v>
      </c>
      <c r="R2" s="120" t="s">
        <v>134</v>
      </c>
      <c r="S2" s="120" t="s">
        <v>101</v>
      </c>
      <c r="T2" s="120" t="s">
        <v>102</v>
      </c>
      <c r="U2" s="120" t="s">
        <v>102</v>
      </c>
      <c r="V2" s="120" t="s">
        <v>103</v>
      </c>
      <c r="W2" s="120" t="s">
        <v>128</v>
      </c>
      <c r="X2" s="120" t="s">
        <v>129</v>
      </c>
      <c r="Y2" s="120" t="s">
        <v>145</v>
      </c>
      <c r="Z2" s="120" t="s">
        <v>140</v>
      </c>
      <c r="AA2" s="120" t="s">
        <v>104</v>
      </c>
      <c r="AB2" s="120" t="s">
        <v>105</v>
      </c>
      <c r="AC2" s="120" t="s">
        <v>107</v>
      </c>
      <c r="AD2" s="120" t="s">
        <v>106</v>
      </c>
      <c r="AE2" s="12"/>
      <c r="AF2" s="120" t="s">
        <v>142</v>
      </c>
      <c r="AG2" s="120" t="s">
        <v>36</v>
      </c>
      <c r="AH2" s="120" t="s">
        <v>149</v>
      </c>
      <c r="AI2" s="120" t="s">
        <v>36</v>
      </c>
      <c r="AJ2" s="120" t="s">
        <v>36</v>
      </c>
      <c r="AK2" s="120" t="s">
        <v>36</v>
      </c>
      <c r="AL2" s="121"/>
      <c r="AM2" s="126" t="s">
        <v>36</v>
      </c>
      <c r="AN2" s="122" t="s">
        <v>36</v>
      </c>
      <c r="AO2" s="128" t="s">
        <v>153</v>
      </c>
      <c r="AP2" s="120" t="s">
        <v>108</v>
      </c>
      <c r="AQ2" s="121"/>
      <c r="AR2" s="120" t="s">
        <v>111</v>
      </c>
      <c r="AS2" s="120" t="s">
        <v>110</v>
      </c>
      <c r="AT2" s="120" t="s">
        <v>111</v>
      </c>
      <c r="AU2" s="123"/>
      <c r="AV2" s="124" t="s">
        <v>109</v>
      </c>
    </row>
    <row r="3" spans="1:48" ht="15" thickBot="1" x14ac:dyDescent="0.35">
      <c r="A3" s="1"/>
      <c r="B3" s="6"/>
      <c r="C3" s="6"/>
      <c r="D3" s="14"/>
      <c r="E3" s="25"/>
      <c r="F3" s="25"/>
      <c r="G3" s="25"/>
      <c r="H3" s="1"/>
      <c r="I3" s="1"/>
      <c r="J3" s="1"/>
      <c r="K3" s="7"/>
      <c r="L3" s="1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107"/>
      <c r="AN3" s="107"/>
      <c r="AO3" s="108"/>
      <c r="AP3" s="70"/>
      <c r="AQ3" s="70"/>
      <c r="AR3" s="70"/>
      <c r="AS3" s="70"/>
      <c r="AT3" s="70"/>
      <c r="AV3" s="1"/>
    </row>
    <row r="4" spans="1:48" ht="72.599999999999994" thickBot="1" x14ac:dyDescent="0.35">
      <c r="A4" s="1"/>
      <c r="B4" s="59" t="s">
        <v>23</v>
      </c>
      <c r="C4" s="4" t="s">
        <v>6</v>
      </c>
      <c r="D4" s="9" t="s">
        <v>88</v>
      </c>
      <c r="E4" s="57" t="s">
        <v>5</v>
      </c>
      <c r="F4" s="57" t="s">
        <v>5</v>
      </c>
      <c r="G4" s="79" t="s">
        <v>39</v>
      </c>
      <c r="H4" s="57" t="s">
        <v>39</v>
      </c>
      <c r="I4" s="16" t="s">
        <v>26</v>
      </c>
      <c r="J4" s="16" t="s">
        <v>26</v>
      </c>
      <c r="K4" s="28" t="s">
        <v>59</v>
      </c>
      <c r="L4" s="1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66"/>
      <c r="AF4" s="72"/>
      <c r="AG4" s="72"/>
      <c r="AH4" s="72"/>
      <c r="AI4" s="72"/>
      <c r="AJ4" s="72"/>
      <c r="AK4" s="72"/>
      <c r="AL4" s="15"/>
      <c r="AM4" s="72"/>
      <c r="AN4" s="110"/>
    </row>
    <row r="5" spans="1:48" ht="15" thickBot="1" x14ac:dyDescent="0.35">
      <c r="A5" s="1"/>
      <c r="B5" s="6"/>
      <c r="C5" s="6"/>
      <c r="D5" s="6"/>
      <c r="E5" s="25"/>
      <c r="F5" s="25"/>
      <c r="G5" s="25"/>
      <c r="H5" s="1"/>
      <c r="I5" s="1"/>
      <c r="J5" s="1"/>
      <c r="K5" s="6"/>
      <c r="L5" s="1"/>
      <c r="M5" t="s">
        <v>158</v>
      </c>
      <c r="AE5" s="66"/>
      <c r="AN5" s="110"/>
    </row>
    <row r="6" spans="1:48" ht="72.599999999999994" thickBot="1" x14ac:dyDescent="0.35">
      <c r="A6" s="1"/>
      <c r="B6" s="3" t="s">
        <v>31</v>
      </c>
      <c r="C6" s="4">
        <v>1</v>
      </c>
      <c r="D6" s="9" t="s">
        <v>9</v>
      </c>
      <c r="E6" s="64">
        <v>98</v>
      </c>
      <c r="F6" s="57" t="s">
        <v>18</v>
      </c>
      <c r="G6" s="16">
        <v>5</v>
      </c>
      <c r="H6" s="40">
        <v>5</v>
      </c>
      <c r="I6" s="16">
        <v>5</v>
      </c>
      <c r="J6" s="16">
        <v>5</v>
      </c>
      <c r="K6" s="28" t="s">
        <v>79</v>
      </c>
      <c r="L6" s="6"/>
      <c r="M6" s="129">
        <f>IF(Data!M6&gt;=$E$6, 5*(Data!M6-$E$6)/(MAX(Data!$M$6:'Data'!$AD$6)-$E$6), -5*(Data!M6-$E$6)/(MIN(Data!$M$6:'Data'!$AD$6)-$E$6))</f>
        <v>5</v>
      </c>
      <c r="N6" s="129">
        <f>IF(Data!N6&gt;=$E$6, 5*(Data!N6-$E$6)/(MAX(Data!$M$6:'Data'!$AD$6)-$E$6), -5*(Data!N6-$E$6)/(MIN(Data!$M$6:'Data'!$AD$6)-$E$6))</f>
        <v>0</v>
      </c>
      <c r="O6" s="129">
        <f>IF(Data!O6&gt;=$E$6, 5*(Data!O6-$E$6)/(MAX(Data!$M$6:'Data'!$AD$6)-$E$6), -5*(Data!O6-$E$6)/(MIN(Data!$M$6:'Data'!$AD$6)-$E$6))</f>
        <v>-5</v>
      </c>
      <c r="P6" s="129">
        <f>IF(Data!P6&gt;=$E$6, 5*(Data!P6-$E$6)/(MAX(Data!$M$6:'Data'!$AD$6)-$E$6), -5*(Data!P6-$E$6)/(MIN(Data!$M$6:'Data'!$AD$6)-$E$6))</f>
        <v>-163.33333333333334</v>
      </c>
      <c r="Q6" s="129">
        <f>IF(Data!Q6&gt;=$E$6, 5*(Data!Q6-$E$6)/(MAX(Data!$M$6:'Data'!$AD$6)-$E$6), -5*(Data!Q6-$E$6)/(MIN(Data!$M$6:'Data'!$AD$6)-$E$6))</f>
        <v>-163.33333333333334</v>
      </c>
      <c r="R6" s="129">
        <f>IF(Data!R6&gt;=$E$6, 5*(Data!R6-$E$6)/(MAX(Data!$M$6:'Data'!$AD$6)-$E$6), -5*(Data!R6-$E$6)/(MIN(Data!$M$6:'Data'!$AD$6)-$E$6))</f>
        <v>-163.33333333333334</v>
      </c>
      <c r="S6" s="129">
        <f>IF(Data!S6&gt;=$E$6, 5*(Data!S6-$E$6)/(MAX(Data!$M$6:'Data'!$AD$6)-$E$6), -5*(Data!S6-$E$6)/(MIN(Data!$M$6:'Data'!$AD$6)-$E$6))</f>
        <v>-163.33333333333334</v>
      </c>
      <c r="T6" s="129">
        <f>IF(Data!T6&gt;=$E$6, 5*(Data!T6-$E$6)/(MAX(Data!$M$6:'Data'!$AD$6)-$E$6), -5*(Data!T6-$E$6)/(MIN(Data!$M$6:'Data'!$AD$6)-$E$6))</f>
        <v>-163.33333333333334</v>
      </c>
      <c r="U6" s="129">
        <f>IF(Data!U6&gt;=$E$6, 5*(Data!U6-$E$6)/(MAX(Data!$M$6:'Data'!$AD$6)-$E$6), -5*(Data!U6-$E$6)/(MIN(Data!$M$6:'Data'!$AD$6)-$E$6))</f>
        <v>-163.33333333333334</v>
      </c>
      <c r="V6" s="129">
        <f>IF(Data!V6&gt;=$E$6, 5*(Data!V6-$E$6)/(MAX(Data!$M$6:'Data'!$AD$6)-$E$6), -5*(Data!V6-$E$6)/(MIN(Data!$M$6:'Data'!$AD$6)-$E$6))</f>
        <v>-163.33333333333334</v>
      </c>
      <c r="W6" s="129">
        <f>IF(Data!W6&gt;=$E$6, 5*(Data!W6-$E$6)/(MAX(Data!$M$6:'Data'!$AD$6)-$E$6), -5*(Data!W6-$E$6)/(MIN(Data!$M$6:'Data'!$AD$6)-$E$6))</f>
        <v>-163.33333333333334</v>
      </c>
      <c r="X6" s="129">
        <f>IF(Data!X6&gt;=$E$6, 5*(Data!X6-$E$6)/(MAX(Data!$M$6:'Data'!$AD$6)-$E$6), -5*(Data!X6-$E$6)/(MIN(Data!$M$6:'Data'!$AD$6)-$E$6))</f>
        <v>-163.33333333333334</v>
      </c>
      <c r="Y6" s="129">
        <f>IF(Data!Y6&gt;=$E$6, 5*(Data!Y6-$E$6)/(MAX(Data!$M$6:'Data'!$AD$6)-$E$6), -5*(Data!Y6-$E$6)/(MIN(Data!$M$6:'Data'!$AD$6)-$E$6))</f>
        <v>-163.33333333333334</v>
      </c>
      <c r="Z6" s="129">
        <f>IF(Data!Z6&gt;=$E$6, 5*(Data!Z6-$E$6)/(MAX(Data!$M$6:'Data'!$AD$6)-$E$6), -5*(Data!Z6-$E$6)/(MIN(Data!$M$6:'Data'!$AD$6)-$E$6))</f>
        <v>-163.33333333333334</v>
      </c>
      <c r="AA6" s="129">
        <f>IF(Data!AA6&gt;=$E$6, 5*(Data!AA6-$E$6)/(MAX(Data!$M$6:'Data'!$AD$6)-$E$6), -5*(Data!AA6-$E$6)/(MIN(Data!$M$6:'Data'!$AD$6)-$E$6))</f>
        <v>-163.33333333333334</v>
      </c>
      <c r="AB6" s="129">
        <f>IF(Data!AB6&gt;=$E$6, 5*(Data!AB6-$E$6)/(MAX(Data!$M$6:'Data'!$AD$6)-$E$6), -5*(Data!AB6-$E$6)/(MIN(Data!$M$6:'Data'!$AD$6)-$E$6))</f>
        <v>-163.33333333333334</v>
      </c>
      <c r="AC6" s="129">
        <f>IF(Data!AC6&gt;=$E$6, 5*(Data!AC6-$E$6)/(MAX(Data!$M$6:'Data'!$AD$6)-$E$6), -5*(Data!AC6-$E$6)/(MIN(Data!$M$6:'Data'!$AD$6)-$E$6))</f>
        <v>-163.33333333333334</v>
      </c>
      <c r="AD6" s="129">
        <f>IF(Data!AD6&gt;=$E$6, 5*(Data!AD6-$E$6)/(MAX(Data!$M$6:'Data'!$AD$6)-$E$6), -5*(Data!AD6-$E$6)/(MIN(Data!$M$6:'Data'!$AD$6)-$E$6))</f>
        <v>-163.33333333333334</v>
      </c>
      <c r="AE6" s="112"/>
      <c r="AF6" s="129">
        <f>IF(Data!AF6&gt;=$E$6, 5*(Data!AF6-$E$6)/(MAX(Data!$AF$6:'Data'!$AK$6)-$E$6), -5*(Data!AF6-$E$6)/(MIN(Data!$AF$6:'Data'!$AK$6)-$E$6))</f>
        <v>-5</v>
      </c>
      <c r="AG6" s="129">
        <f>IF(Data!AG6&gt;=$E$6, 5*(Data!AG6-$E$6)/(MAX(Data!$AF$6:'Data'!$AK$6)-$E$6), -5*(Data!AG6-$E$6)/(MIN(Data!$AF$6:'Data'!$AK$6)-$E$6))</f>
        <v>-5</v>
      </c>
      <c r="AH6" s="129">
        <f>IF(Data!AH6&gt;=$E$6, 5*(Data!AH6-$E$6)/(MAX(Data!$AF$6:'Data'!$AK$6)-$E$6), -5*(Data!AH6-$E$6)/(MIN(Data!$AF$6:'Data'!$AK$6)-$E$6))</f>
        <v>-5</v>
      </c>
      <c r="AI6" s="129">
        <f>IF(Data!AI6&gt;=$E$6, 5*(Data!AI6-$E$6)/(MAX(Data!$AF$6:'Data'!$AK$6)-$E$6), -5*(Data!AI6-$E$6)/(MIN(Data!$AF$6:'Data'!$AK$6)-$E$6))</f>
        <v>-5</v>
      </c>
      <c r="AJ6" s="129">
        <f>IF(Data!AJ6&gt;=$E$6, 5*(Data!AJ6-$E$6)/(MAX(Data!$AF$6:'Data'!$AK$6)-$E$6), -5*(Data!AJ6-$E$6)/(MIN(Data!$AF$6:'Data'!$AK$6)-$E$6))</f>
        <v>-5</v>
      </c>
      <c r="AK6" s="129">
        <f>IF(Data!AK6&gt;=$E$6, 5*(Data!AK6-$E$6)/(MAX(Data!$AF$6:'Data'!$AK$6)-$E$6), -5*(Data!AK6-$E$6)/(MIN(Data!$AF$6:'Data'!$AK$6)-$E$6))</f>
        <v>-5</v>
      </c>
      <c r="AL6" s="130"/>
      <c r="AM6" s="129">
        <f>IF(Data!AM6&gt;=$E$6, 5*(Data!AM6-$E$6)/(MAX(Data!$AM$6:'Data'!$AS$6)-$E$6), -5*(Data!AM6-$E$6)/(MIN(Data!$AM$6:'Data'!$AS$6)-$E$6))</f>
        <v>-5</v>
      </c>
      <c r="AN6" s="129">
        <f>IF(Data!AN6&gt;=$E$6, 5*(Data!AN6-$E$6)/(MAX(Data!$AM$6:'Data'!$AS$6)-$E$6), -5*(Data!AN6-$E$6)/(MIN(Data!$AM$6:'Data'!$AS$6)-$E$6))</f>
        <v>-5</v>
      </c>
      <c r="AO6" s="129">
        <f>IF(Data!AO6&gt;=$E$6, 5*(Data!AO6-$E$6)/(MAX(Data!$AM$6:'Data'!$AS$6)-$E$6), -5*(Data!AO6-$E$6)/(MIN(Data!$AM$6:'Data'!$AS$6)-$E$6))</f>
        <v>-5</v>
      </c>
      <c r="AP6" s="129">
        <f>IF(Data!AP6&gt;=$E$6, 5*(Data!AP6-$E$6)/(MAX(Data!$AM$6:'Data'!$AS$6)-$E$6), -5*(Data!AP6-$E$6)/(MIN(Data!$AM$6:'Data'!$AS$6)-$E$6))</f>
        <v>-5</v>
      </c>
      <c r="AQ6" s="130"/>
      <c r="AR6" s="129">
        <f>IF(Data!AQ6&gt;=$E$6, 5*(Data!AQ6-$E$6)/(MAX(Data!$AM$6:'Data'!$AS$6)-$E$6), -5*(Data!AQ6-$E$6)/(MIN(Data!$AM$6:'Data'!$AS$6)-$E$6))</f>
        <v>-5</v>
      </c>
      <c r="AS6" s="129">
        <f>IF(Data!AR6&gt;=$E$6, 5*(Data!AR6-$E$6)/(MAX(Data!$AM$6:'Data'!$AS$6)-$E$6), -5*(Data!AR6-$E$6)/(MIN(Data!$AM$6:'Data'!$AS$6)-$E$6))</f>
        <v>-5</v>
      </c>
      <c r="AT6" s="129">
        <f>IF(Data!AS6&gt;=$E$6, 5*(Data!AS6-$E$6)/(MAX(Data!$AM$6:'Data'!$AS$6)-$E$6), -5*(Data!AS6-$E$6)/(MIN(Data!$AM$6:'Data'!$AS$6)-$E$6))</f>
        <v>-5</v>
      </c>
    </row>
    <row r="7" spans="1:48" x14ac:dyDescent="0.3">
      <c r="A7" s="1"/>
      <c r="B7" s="38"/>
      <c r="C7" s="31"/>
      <c r="D7" s="32"/>
      <c r="E7" s="8"/>
      <c r="F7" s="8"/>
      <c r="G7" s="27"/>
      <c r="H7" s="33"/>
      <c r="I7" s="33"/>
      <c r="J7" s="33"/>
      <c r="K7" s="34"/>
      <c r="L7" s="6"/>
      <c r="AE7" s="131"/>
      <c r="AF7" s="109"/>
      <c r="AG7" s="109"/>
      <c r="AH7" s="109"/>
      <c r="AI7" s="109"/>
      <c r="AJ7" s="109"/>
      <c r="AK7" s="109"/>
      <c r="AM7" s="109"/>
      <c r="AN7" s="110"/>
      <c r="AO7" s="109"/>
      <c r="AP7" s="109"/>
      <c r="AQ7" s="146"/>
      <c r="AR7" s="109"/>
      <c r="AS7" s="109"/>
      <c r="AT7" s="109"/>
    </row>
    <row r="8" spans="1:48" ht="144" x14ac:dyDescent="0.3">
      <c r="A8" s="1"/>
      <c r="B8" s="56" t="s">
        <v>41</v>
      </c>
      <c r="C8" s="17">
        <v>2</v>
      </c>
      <c r="D8" s="74" t="s">
        <v>66</v>
      </c>
      <c r="E8" s="39" t="s">
        <v>5</v>
      </c>
      <c r="F8" s="39" t="s">
        <v>5</v>
      </c>
      <c r="G8" s="17">
        <v>22.5</v>
      </c>
      <c r="H8" s="41" t="s">
        <v>5</v>
      </c>
      <c r="I8" s="41" t="s">
        <v>5</v>
      </c>
      <c r="J8" s="41" t="s">
        <v>5</v>
      </c>
      <c r="K8" s="23" t="s">
        <v>74</v>
      </c>
      <c r="L8" s="1"/>
      <c r="M8">
        <f>$G$8*Data!M8/100</f>
        <v>22.5</v>
      </c>
      <c r="N8">
        <f>$G$8*Data!N8/100</f>
        <v>11.25</v>
      </c>
      <c r="O8">
        <f>$G$8*Data!O8/100</f>
        <v>0</v>
      </c>
      <c r="P8">
        <f>$G$8*Data!P8/100</f>
        <v>0</v>
      </c>
      <c r="Q8">
        <f>$G$8*Data!Q8/100</f>
        <v>0</v>
      </c>
      <c r="R8">
        <f>$G$8*Data!R8/100</f>
        <v>0</v>
      </c>
      <c r="S8">
        <f>$G$8*Data!S8/100</f>
        <v>0</v>
      </c>
      <c r="T8">
        <f>$G$8*Data!T8/100</f>
        <v>0</v>
      </c>
      <c r="U8">
        <f>$G$8*Data!U8/100</f>
        <v>0</v>
      </c>
      <c r="V8">
        <f>$G$8*Data!V8/100</f>
        <v>0</v>
      </c>
      <c r="W8">
        <f>$G$8*Data!W8/100</f>
        <v>0</v>
      </c>
      <c r="X8">
        <f>$G$8*Data!X8/100</f>
        <v>0</v>
      </c>
      <c r="Y8">
        <f>$G$8*Data!Y8/100</f>
        <v>0</v>
      </c>
      <c r="Z8">
        <f>$G$8*Data!Z8/100</f>
        <v>0</v>
      </c>
      <c r="AA8">
        <f>$G$8*Data!AA8/100</f>
        <v>0</v>
      </c>
      <c r="AB8">
        <f>$G$8*Data!AB8/100</f>
        <v>0</v>
      </c>
      <c r="AC8">
        <f>$G$8*Data!AC8/100</f>
        <v>0</v>
      </c>
      <c r="AD8">
        <f>$G$8*Data!AD8/100</f>
        <v>0</v>
      </c>
      <c r="AE8" s="1">
        <f>$G$8*Data!AE8/100</f>
        <v>0</v>
      </c>
      <c r="AF8">
        <f>$G$8*Data!AF8/100</f>
        <v>0</v>
      </c>
      <c r="AG8">
        <f>$G$8*Data!AG8/100</f>
        <v>0</v>
      </c>
      <c r="AH8">
        <f>$G$8*Data!AH8/100</f>
        <v>0</v>
      </c>
      <c r="AI8">
        <f>$G$8*Data!AI8/100</f>
        <v>0</v>
      </c>
      <c r="AJ8">
        <f>$G$8*Data!AJ8/100</f>
        <v>0</v>
      </c>
      <c r="AK8">
        <f>$G$8*Data!AK8/100</f>
        <v>0</v>
      </c>
      <c r="AL8" s="1">
        <f>$G$8*Data!AL8/100</f>
        <v>0</v>
      </c>
      <c r="AM8">
        <f>$G$8*Data!AM8/100</f>
        <v>0</v>
      </c>
      <c r="AN8">
        <f>$G$8*Data!AN8/100</f>
        <v>0</v>
      </c>
      <c r="AO8">
        <f>$G$8*Data!AO8/100</f>
        <v>0</v>
      </c>
      <c r="AP8">
        <f>$G$8*Data!AP8/100</f>
        <v>0</v>
      </c>
      <c r="AR8">
        <f>$G$8*Data!AQ8/100</f>
        <v>0</v>
      </c>
      <c r="AS8">
        <f>$G$8*Data!AR8/100</f>
        <v>0</v>
      </c>
      <c r="AT8">
        <f>$G$8*Data!AS8/100</f>
        <v>0</v>
      </c>
    </row>
    <row r="9" spans="1:48" ht="100.8" x14ac:dyDescent="0.3">
      <c r="A9" s="1"/>
      <c r="B9" s="47"/>
      <c r="C9" s="17"/>
      <c r="D9" s="74" t="s">
        <v>67</v>
      </c>
      <c r="E9" s="39" t="s">
        <v>5</v>
      </c>
      <c r="F9" s="39" t="s">
        <v>5</v>
      </c>
      <c r="G9" s="41">
        <v>22</v>
      </c>
      <c r="H9" s="41" t="s">
        <v>5</v>
      </c>
      <c r="I9" s="41" t="s">
        <v>5</v>
      </c>
      <c r="J9" s="41" t="s">
        <v>5</v>
      </c>
      <c r="K9" s="23" t="s">
        <v>74</v>
      </c>
      <c r="L9" s="1"/>
      <c r="M9">
        <f>$G$9*Data!M9/100</f>
        <v>22</v>
      </c>
      <c r="N9">
        <f>$G$9*Data!N9/100</f>
        <v>11</v>
      </c>
      <c r="O9">
        <f>$G$9*Data!O9/100</f>
        <v>0</v>
      </c>
      <c r="P9">
        <f>$G$9*Data!P9/100</f>
        <v>0</v>
      </c>
      <c r="Q9">
        <f>$G$9*Data!Q9/100</f>
        <v>0</v>
      </c>
      <c r="R9">
        <f>$G$9*Data!R9/100</f>
        <v>0</v>
      </c>
      <c r="S9">
        <f>$G$9*Data!S9/100</f>
        <v>0</v>
      </c>
      <c r="T9">
        <f>$G$9*Data!T9/100</f>
        <v>0</v>
      </c>
      <c r="U9">
        <f>$G$9*Data!U9/100</f>
        <v>0</v>
      </c>
      <c r="V9">
        <f>$G$9*Data!V9/100</f>
        <v>0</v>
      </c>
      <c r="W9">
        <f>$G$9*Data!W9/100</f>
        <v>0</v>
      </c>
      <c r="X9">
        <f>$G$9*Data!X9/100</f>
        <v>0</v>
      </c>
      <c r="Y9">
        <f>$G$9*Data!Y9/100</f>
        <v>0</v>
      </c>
      <c r="Z9">
        <f>$G$9*Data!Z9/100</f>
        <v>0</v>
      </c>
      <c r="AA9">
        <f>$G$9*Data!AA9/100</f>
        <v>0</v>
      </c>
      <c r="AB9">
        <f>$G$9*Data!AB9/100</f>
        <v>0</v>
      </c>
      <c r="AC9">
        <f>$G$9*Data!AC9/100</f>
        <v>0</v>
      </c>
      <c r="AD9">
        <f>$G$9*Data!AD9/100</f>
        <v>0</v>
      </c>
      <c r="AE9" s="1">
        <f>$G$9*Data!AE9/100</f>
        <v>0</v>
      </c>
      <c r="AF9">
        <f>$G$9*Data!AF9/100</f>
        <v>0</v>
      </c>
      <c r="AG9">
        <f>$G$9*Data!AG9/100</f>
        <v>0</v>
      </c>
      <c r="AH9">
        <f>$G$9*Data!AH9/100</f>
        <v>0</v>
      </c>
      <c r="AI9">
        <f>$G$9*Data!AI9/100</f>
        <v>0</v>
      </c>
      <c r="AJ9">
        <f>$G$9*Data!AJ9/100</f>
        <v>0</v>
      </c>
      <c r="AK9">
        <f>$G$9*Data!AK9/100</f>
        <v>0</v>
      </c>
      <c r="AL9" s="1">
        <f>$G$9*Data!AL9/100</f>
        <v>0</v>
      </c>
      <c r="AM9">
        <f>$G$9*Data!AM9/100</f>
        <v>0</v>
      </c>
      <c r="AN9">
        <f>$G$9*Data!AN9/100</f>
        <v>0</v>
      </c>
      <c r="AO9">
        <f>$G$9*Data!AO9/100</f>
        <v>0</v>
      </c>
      <c r="AP9">
        <f>$G$9*Data!AP9/100</f>
        <v>0</v>
      </c>
      <c r="AR9">
        <f>$G$9*Data!AQ9/100</f>
        <v>0</v>
      </c>
      <c r="AS9">
        <f>$G$9*Data!AR9/100</f>
        <v>0</v>
      </c>
      <c r="AT9">
        <f>$G$9*Data!AS9/100</f>
        <v>0</v>
      </c>
    </row>
    <row r="10" spans="1:48" ht="115.2" x14ac:dyDescent="0.3">
      <c r="A10" s="1"/>
      <c r="B10" s="47"/>
      <c r="C10" s="17"/>
      <c r="D10" s="74" t="s">
        <v>68</v>
      </c>
      <c r="E10" s="39" t="s">
        <v>5</v>
      </c>
      <c r="F10" s="39" t="s">
        <v>5</v>
      </c>
      <c r="G10" s="41">
        <v>16.600000000000001</v>
      </c>
      <c r="H10" s="41" t="s">
        <v>5</v>
      </c>
      <c r="I10" s="41" t="s">
        <v>5</v>
      </c>
      <c r="J10" s="41" t="s">
        <v>5</v>
      </c>
      <c r="K10" s="23" t="s">
        <v>74</v>
      </c>
      <c r="L10" s="1"/>
      <c r="M10">
        <f>$G$10*Data!M10/100</f>
        <v>16.600000000000001</v>
      </c>
      <c r="N10">
        <f>$G$10*Data!N10/100</f>
        <v>8.3000000000000007</v>
      </c>
      <c r="O10">
        <f>$G$10*Data!O10/100</f>
        <v>0</v>
      </c>
      <c r="P10">
        <f>$G$10*Data!P10/100</f>
        <v>0</v>
      </c>
      <c r="Q10">
        <f>$G$10*Data!Q10/100</f>
        <v>0</v>
      </c>
      <c r="R10">
        <f>$G$10*Data!R10/100</f>
        <v>0</v>
      </c>
      <c r="S10">
        <f>$G$10*Data!S10/100</f>
        <v>0</v>
      </c>
      <c r="T10">
        <f>$G$10*Data!T10/100</f>
        <v>0</v>
      </c>
      <c r="U10">
        <f>$G$10*Data!U10/100</f>
        <v>0</v>
      </c>
      <c r="V10">
        <f>$G$10*Data!V10/100</f>
        <v>0</v>
      </c>
      <c r="W10">
        <f>$G$10*Data!W10/100</f>
        <v>0</v>
      </c>
      <c r="X10">
        <f>$G$10*Data!X10/100</f>
        <v>0</v>
      </c>
      <c r="Y10">
        <f>$G$10*Data!Y10/100</f>
        <v>0</v>
      </c>
      <c r="Z10">
        <f>$G$10*Data!Z10/100</f>
        <v>0</v>
      </c>
      <c r="AA10">
        <f>$G$10*Data!AA10/100</f>
        <v>0</v>
      </c>
      <c r="AB10">
        <f>$G$10*Data!AB10/100</f>
        <v>0</v>
      </c>
      <c r="AC10">
        <f>$G$10*Data!AC10/100</f>
        <v>0</v>
      </c>
      <c r="AD10">
        <f>$G$10*Data!AD10/100</f>
        <v>0</v>
      </c>
      <c r="AE10" s="1">
        <f>$G$10*Data!AE10/100</f>
        <v>0</v>
      </c>
      <c r="AF10">
        <f>$G$10*Data!AF10/100</f>
        <v>0</v>
      </c>
      <c r="AG10">
        <f>$G$10*Data!AG10/100</f>
        <v>0</v>
      </c>
      <c r="AH10">
        <f>$G$10*Data!AH10/100</f>
        <v>0</v>
      </c>
      <c r="AI10">
        <f>$G$10*Data!AI10/100</f>
        <v>0</v>
      </c>
      <c r="AJ10">
        <f>$G$10*Data!AJ10/100</f>
        <v>0</v>
      </c>
      <c r="AK10">
        <f>$G$10*Data!AK10/100</f>
        <v>0</v>
      </c>
      <c r="AL10" s="1">
        <f>$G$10*Data!AL10/100</f>
        <v>0</v>
      </c>
      <c r="AM10">
        <f>$G$10*Data!AM10/100</f>
        <v>0</v>
      </c>
      <c r="AN10">
        <f>$G$10*Data!AN10/100</f>
        <v>0</v>
      </c>
      <c r="AO10">
        <f>$G$10*Data!AO10/100</f>
        <v>0</v>
      </c>
      <c r="AP10">
        <f>$G$10*Data!AP10/100</f>
        <v>0</v>
      </c>
      <c r="AR10">
        <f>$G$10*Data!AQ10/100</f>
        <v>0</v>
      </c>
      <c r="AS10">
        <f>$G$10*Data!AR10/100</f>
        <v>0</v>
      </c>
      <c r="AT10">
        <f>$G$10*Data!AS10/100</f>
        <v>0</v>
      </c>
    </row>
    <row r="11" spans="1:48" ht="100.8" x14ac:dyDescent="0.3">
      <c r="A11" s="1"/>
      <c r="B11" s="47"/>
      <c r="C11" s="17"/>
      <c r="D11" s="74" t="s">
        <v>69</v>
      </c>
      <c r="E11" s="39" t="s">
        <v>5</v>
      </c>
      <c r="F11" s="39" t="s">
        <v>5</v>
      </c>
      <c r="G11" s="39" t="s">
        <v>5</v>
      </c>
      <c r="H11" s="17">
        <v>21.6</v>
      </c>
      <c r="I11" s="41" t="s">
        <v>5</v>
      </c>
      <c r="J11" s="41" t="s">
        <v>5</v>
      </c>
      <c r="K11" s="23" t="s">
        <v>74</v>
      </c>
      <c r="L11" s="1"/>
      <c r="M11">
        <f>$H$11*Data!M11/100</f>
        <v>21.6</v>
      </c>
      <c r="N11">
        <f>$H$11*Data!N11/100</f>
        <v>10.8</v>
      </c>
      <c r="O11">
        <f>$H$11*Data!O11/100</f>
        <v>0</v>
      </c>
      <c r="P11">
        <f>$H$11*Data!P11/100</f>
        <v>0</v>
      </c>
      <c r="Q11">
        <f>$H$11*Data!Q11/100</f>
        <v>0</v>
      </c>
      <c r="R11">
        <f>$H$11*Data!R11/100</f>
        <v>0</v>
      </c>
      <c r="S11">
        <f>$H$11*Data!S11/100</f>
        <v>0</v>
      </c>
      <c r="T11">
        <f>$H$11*Data!T11/100</f>
        <v>0</v>
      </c>
      <c r="U11">
        <f>$H$11*Data!U11/100</f>
        <v>0</v>
      </c>
      <c r="V11">
        <f>$H$11*Data!V11/100</f>
        <v>0</v>
      </c>
      <c r="W11">
        <f>$H$11*Data!W11/100</f>
        <v>0</v>
      </c>
      <c r="X11">
        <f>$H$11*Data!X11/100</f>
        <v>0</v>
      </c>
      <c r="Y11">
        <f>$H$11*Data!Y11/100</f>
        <v>0</v>
      </c>
      <c r="Z11">
        <f>$H$11*Data!Z11/100</f>
        <v>0</v>
      </c>
      <c r="AA11">
        <f>$H$11*Data!AA11/100</f>
        <v>0</v>
      </c>
      <c r="AB11">
        <f>$H$11*Data!AB11/100</f>
        <v>0</v>
      </c>
      <c r="AC11">
        <f>$H$11*Data!AC11/100</f>
        <v>0</v>
      </c>
      <c r="AD11">
        <f>$H$11*Data!AD11/100</f>
        <v>0</v>
      </c>
      <c r="AE11" s="1">
        <f>$H$11*Data!AE11/100</f>
        <v>0</v>
      </c>
      <c r="AF11">
        <f>$H$11*Data!AF11/100</f>
        <v>0</v>
      </c>
      <c r="AG11">
        <f>$H$11*Data!AG11/100</f>
        <v>0</v>
      </c>
      <c r="AH11">
        <f>$H$11*Data!AH11/100</f>
        <v>0</v>
      </c>
      <c r="AI11">
        <f>$H$11*Data!AI11/100</f>
        <v>0</v>
      </c>
      <c r="AJ11">
        <f>$H$11*Data!AJ11/100</f>
        <v>0</v>
      </c>
      <c r="AK11">
        <f>$H$11*Data!AK11/100</f>
        <v>0</v>
      </c>
      <c r="AL11" s="1">
        <f>$H$11*Data!AL11/100</f>
        <v>0</v>
      </c>
      <c r="AM11">
        <f>$H$11*Data!AM11/100</f>
        <v>0</v>
      </c>
      <c r="AN11">
        <f>$H$11*Data!AN11/100</f>
        <v>0</v>
      </c>
      <c r="AO11">
        <f>$H$11*Data!AO11/100</f>
        <v>0</v>
      </c>
      <c r="AP11">
        <f>$H$11*Data!AP11/100</f>
        <v>0</v>
      </c>
      <c r="AR11">
        <f>$H$11*Data!AQ11/100</f>
        <v>0</v>
      </c>
      <c r="AS11">
        <f>$H$11*Data!AR11/100</f>
        <v>0</v>
      </c>
      <c r="AT11">
        <f>$H$11*Data!AS11/100</f>
        <v>0</v>
      </c>
    </row>
    <row r="12" spans="1:48" ht="100.8" x14ac:dyDescent="0.3">
      <c r="A12" s="1"/>
      <c r="B12" s="47"/>
      <c r="C12" s="17"/>
      <c r="D12" s="74" t="s">
        <v>10</v>
      </c>
      <c r="E12" s="39" t="s">
        <v>5</v>
      </c>
      <c r="F12" s="39" t="s">
        <v>5</v>
      </c>
      <c r="G12" s="17" t="s">
        <v>5</v>
      </c>
      <c r="H12" s="17" t="s">
        <v>5</v>
      </c>
      <c r="I12" s="41">
        <v>0</v>
      </c>
      <c r="J12" s="41" t="s">
        <v>5</v>
      </c>
      <c r="K12" s="23" t="s">
        <v>74</v>
      </c>
      <c r="L12" s="1"/>
      <c r="M12">
        <f>$I$12*Data!M12/100</f>
        <v>0</v>
      </c>
      <c r="N12">
        <f>$I$12*Data!N12/100</f>
        <v>0</v>
      </c>
      <c r="O12">
        <f>$I$12*Data!O12/100</f>
        <v>0</v>
      </c>
      <c r="P12">
        <f>$I$12*Data!P12/100</f>
        <v>0</v>
      </c>
      <c r="Q12">
        <f>$I$12*Data!Q12/100</f>
        <v>0</v>
      </c>
      <c r="R12">
        <f>$I$12*Data!R12/100</f>
        <v>0</v>
      </c>
      <c r="S12">
        <f>$I$12*Data!S12/100</f>
        <v>0</v>
      </c>
      <c r="T12">
        <f>$I$12*Data!T12/100</f>
        <v>0</v>
      </c>
      <c r="U12">
        <f>$I$12*Data!U12/100</f>
        <v>0</v>
      </c>
      <c r="V12">
        <f>$I$12*Data!V12/100</f>
        <v>0</v>
      </c>
      <c r="W12">
        <f>$I$12*Data!W12/100</f>
        <v>0</v>
      </c>
      <c r="X12">
        <f>$I$12*Data!X12/100</f>
        <v>0</v>
      </c>
      <c r="Y12">
        <f>$I$12*Data!Y12/100</f>
        <v>0</v>
      </c>
      <c r="Z12">
        <f>$I$12*Data!Z12/100</f>
        <v>0</v>
      </c>
      <c r="AA12">
        <f>$I$12*Data!AA12/100</f>
        <v>0</v>
      </c>
      <c r="AB12">
        <f>$I$12*Data!AB12/100</f>
        <v>0</v>
      </c>
      <c r="AC12">
        <f>$I$12*Data!AC12/100</f>
        <v>0</v>
      </c>
      <c r="AD12">
        <f>$I$12*Data!AD12/100</f>
        <v>0</v>
      </c>
      <c r="AE12" s="1">
        <f>$I$12*Data!AE12/100</f>
        <v>0</v>
      </c>
      <c r="AF12">
        <f>$I$12*Data!AF12/100</f>
        <v>0</v>
      </c>
      <c r="AG12">
        <f>$I$12*Data!AG12/100</f>
        <v>0</v>
      </c>
      <c r="AH12">
        <f>$I$12*Data!AH12/100</f>
        <v>0</v>
      </c>
      <c r="AI12">
        <f>$I$12*Data!AI12/100</f>
        <v>0</v>
      </c>
      <c r="AJ12">
        <f>$I$12*Data!AJ12/100</f>
        <v>0</v>
      </c>
      <c r="AK12">
        <f>$I$12*Data!AK12/100</f>
        <v>0</v>
      </c>
      <c r="AL12" s="1">
        <f>$I$12*Data!AL12/100</f>
        <v>0</v>
      </c>
      <c r="AM12">
        <f>$I$12*Data!AM12/100</f>
        <v>0</v>
      </c>
      <c r="AN12">
        <f>$I$12*Data!AN12/100</f>
        <v>0</v>
      </c>
      <c r="AO12">
        <f>$I$12*Data!AO12/100</f>
        <v>0</v>
      </c>
      <c r="AP12">
        <f>$I$12*Data!AP12/100</f>
        <v>0</v>
      </c>
      <c r="AR12">
        <f>$I$12*Data!AQ12/100</f>
        <v>0</v>
      </c>
      <c r="AS12">
        <f>$I$12*Data!AR12/100</f>
        <v>0</v>
      </c>
      <c r="AT12">
        <f>$I$12*Data!AS12/100</f>
        <v>0</v>
      </c>
    </row>
    <row r="13" spans="1:48" ht="100.8" x14ac:dyDescent="0.3">
      <c r="A13" s="1"/>
      <c r="B13" s="47"/>
      <c r="C13" s="17"/>
      <c r="D13" s="74" t="s">
        <v>70</v>
      </c>
      <c r="E13" s="39" t="s">
        <v>5</v>
      </c>
      <c r="F13" s="39" t="s">
        <v>5</v>
      </c>
      <c r="G13" s="17" t="s">
        <v>5</v>
      </c>
      <c r="H13" s="17" t="s">
        <v>5</v>
      </c>
      <c r="I13" s="41">
        <v>0</v>
      </c>
      <c r="J13" s="41" t="s">
        <v>5</v>
      </c>
      <c r="K13" s="23" t="s">
        <v>74</v>
      </c>
      <c r="L13" s="1"/>
      <c r="M13">
        <f>$I$13*Data!M13/100</f>
        <v>0</v>
      </c>
      <c r="N13">
        <f>$I$13*Data!N13/100</f>
        <v>0</v>
      </c>
      <c r="O13">
        <f>$I$13*Data!O13/100</f>
        <v>0</v>
      </c>
      <c r="P13">
        <f>$I$13*Data!P13/100</f>
        <v>0</v>
      </c>
      <c r="Q13">
        <f>$I$13*Data!Q13/100</f>
        <v>0</v>
      </c>
      <c r="R13">
        <f>$I$13*Data!R13/100</f>
        <v>0</v>
      </c>
      <c r="S13">
        <f>$I$13*Data!S13/100</f>
        <v>0</v>
      </c>
      <c r="T13">
        <f>$I$13*Data!T13/100</f>
        <v>0</v>
      </c>
      <c r="U13">
        <f>$I$13*Data!U13/100</f>
        <v>0</v>
      </c>
      <c r="V13">
        <f>$I$13*Data!V13/100</f>
        <v>0</v>
      </c>
      <c r="W13">
        <f>$I$13*Data!W13/100</f>
        <v>0</v>
      </c>
      <c r="X13">
        <f>$I$13*Data!X13/100</f>
        <v>0</v>
      </c>
      <c r="Y13">
        <f>$I$13*Data!Y13/100</f>
        <v>0</v>
      </c>
      <c r="Z13">
        <f>$I$13*Data!Z13/100</f>
        <v>0</v>
      </c>
      <c r="AA13">
        <f>$I$13*Data!AA13/100</f>
        <v>0</v>
      </c>
      <c r="AB13">
        <f>$I$13*Data!AB13/100</f>
        <v>0</v>
      </c>
      <c r="AC13">
        <f>$I$13*Data!AC13/100</f>
        <v>0</v>
      </c>
      <c r="AD13">
        <f>$I$13*Data!AD13/100</f>
        <v>0</v>
      </c>
      <c r="AE13" s="1">
        <f>$I$13*Data!AE13/100</f>
        <v>0</v>
      </c>
      <c r="AF13">
        <f>$I$13*Data!AF13/100</f>
        <v>0</v>
      </c>
      <c r="AG13">
        <f>$I$13*Data!AG13/100</f>
        <v>0</v>
      </c>
      <c r="AH13">
        <f>$I$13*Data!AH13/100</f>
        <v>0</v>
      </c>
      <c r="AI13">
        <f>$I$13*Data!AI13/100</f>
        <v>0</v>
      </c>
      <c r="AJ13">
        <f>$I$13*Data!AJ13/100</f>
        <v>0</v>
      </c>
      <c r="AK13">
        <f>$I$13*Data!AK13/100</f>
        <v>0</v>
      </c>
      <c r="AL13" s="1">
        <f>$I$13*Data!AL13/100</f>
        <v>0</v>
      </c>
      <c r="AM13">
        <f>$I$13*Data!AM13/100</f>
        <v>0</v>
      </c>
      <c r="AN13">
        <f>$I$13*Data!AN13/100</f>
        <v>0</v>
      </c>
      <c r="AO13">
        <f>$I$13*Data!AO13/100</f>
        <v>0</v>
      </c>
      <c r="AP13">
        <f>$I$13*Data!AP13/100</f>
        <v>0</v>
      </c>
      <c r="AR13">
        <f>$I$13*Data!AQ13/100</f>
        <v>0</v>
      </c>
      <c r="AS13">
        <f>$I$13*Data!AR13/100</f>
        <v>0</v>
      </c>
      <c r="AT13">
        <f>$I$13*Data!AS13/100</f>
        <v>0</v>
      </c>
    </row>
    <row r="14" spans="1:48" ht="43.2" x14ac:dyDescent="0.3">
      <c r="A14" s="1"/>
      <c r="B14" s="47"/>
      <c r="C14" s="17" t="s">
        <v>6</v>
      </c>
      <c r="D14" s="48" t="s">
        <v>52</v>
      </c>
      <c r="E14" s="39" t="s">
        <v>14</v>
      </c>
      <c r="F14" s="39" t="s">
        <v>5</v>
      </c>
      <c r="G14" s="39" t="s">
        <v>14</v>
      </c>
      <c r="H14" s="39" t="s">
        <v>14</v>
      </c>
      <c r="I14" s="39" t="s">
        <v>14</v>
      </c>
      <c r="J14" s="39" t="s">
        <v>14</v>
      </c>
      <c r="K14" s="23" t="s">
        <v>35</v>
      </c>
      <c r="L14" s="1"/>
      <c r="M14">
        <f>SUM(M8:M13)*0.1</f>
        <v>8.2700000000000014</v>
      </c>
      <c r="N14">
        <f t="shared" ref="N14:P14" si="0">SUM(N8:N13)*0.1</f>
        <v>4.1350000000000007</v>
      </c>
      <c r="O14">
        <f t="shared" si="0"/>
        <v>0</v>
      </c>
      <c r="P14">
        <f t="shared" si="0"/>
        <v>0</v>
      </c>
      <c r="Q14">
        <f t="shared" ref="Q14" si="1">SUM(Q8:Q13)*0.1</f>
        <v>0</v>
      </c>
      <c r="R14">
        <f t="shared" ref="R14:S14" si="2">SUM(R8:R13)*0.1</f>
        <v>0</v>
      </c>
      <c r="S14">
        <f t="shared" si="2"/>
        <v>0</v>
      </c>
      <c r="T14">
        <f t="shared" ref="T14" si="3">SUM(T8:T13)*0.1</f>
        <v>0</v>
      </c>
      <c r="U14">
        <f t="shared" ref="U14:V14" si="4">SUM(U8:U13)*0.1</f>
        <v>0</v>
      </c>
      <c r="V14">
        <f t="shared" si="4"/>
        <v>0</v>
      </c>
      <c r="W14">
        <f t="shared" ref="W14" si="5">SUM(W8:W13)*0.1</f>
        <v>0</v>
      </c>
      <c r="X14">
        <f t="shared" ref="X14:Y14" si="6">SUM(X8:X13)*0.1</f>
        <v>0</v>
      </c>
      <c r="Y14">
        <f t="shared" si="6"/>
        <v>0</v>
      </c>
      <c r="Z14">
        <f t="shared" ref="Z14" si="7">SUM(Z8:Z13)*0.1</f>
        <v>0</v>
      </c>
      <c r="AA14">
        <f t="shared" ref="AA14:AB14" si="8">SUM(AA8:AA13)*0.1</f>
        <v>0</v>
      </c>
      <c r="AB14">
        <f t="shared" si="8"/>
        <v>0</v>
      </c>
      <c r="AC14">
        <f t="shared" ref="AC14" si="9">SUM(AC8:AC13)*0.1</f>
        <v>0</v>
      </c>
      <c r="AD14">
        <f t="shared" ref="AD14:AE14" si="10">SUM(AD8:AD13)*0.1</f>
        <v>0</v>
      </c>
      <c r="AE14" s="1">
        <f t="shared" si="10"/>
        <v>0</v>
      </c>
      <c r="AF14">
        <f t="shared" ref="AF14" si="11">SUM(AF8:AF13)*0.1</f>
        <v>0</v>
      </c>
      <c r="AG14">
        <f t="shared" ref="AG14:AH14" si="12">SUM(AG8:AG13)*0.1</f>
        <v>0</v>
      </c>
      <c r="AH14">
        <f t="shared" si="12"/>
        <v>0</v>
      </c>
      <c r="AI14">
        <f t="shared" ref="AI14" si="13">SUM(AI8:AI13)*0.1</f>
        <v>0</v>
      </c>
      <c r="AJ14">
        <f t="shared" ref="AJ14:AK14" si="14">SUM(AJ8:AJ13)*0.1</f>
        <v>0</v>
      </c>
      <c r="AK14">
        <f t="shared" si="14"/>
        <v>0</v>
      </c>
      <c r="AL14" s="1">
        <f t="shared" ref="AL14" si="15">SUM(AL8:AL13)*0.1</f>
        <v>0</v>
      </c>
      <c r="AM14">
        <f t="shared" ref="AM14:AN14" si="16">SUM(AM8:AM13)*0.1</f>
        <v>0</v>
      </c>
      <c r="AN14">
        <f t="shared" si="16"/>
        <v>0</v>
      </c>
      <c r="AO14">
        <f t="shared" ref="AO14" si="17">SUM(AO8:AO13)*0.1</f>
        <v>0</v>
      </c>
      <c r="AP14">
        <f t="shared" ref="AP14:AR14" si="18">SUM(AP8:AP13)*0.1</f>
        <v>0</v>
      </c>
      <c r="AR14">
        <f t="shared" si="18"/>
        <v>0</v>
      </c>
      <c r="AS14">
        <f t="shared" ref="AS14" si="19">SUM(AS8:AS13)*0.1</f>
        <v>0</v>
      </c>
      <c r="AT14">
        <f t="shared" ref="AT14" si="20">SUM(AT8:AT13)*0.1</f>
        <v>0</v>
      </c>
    </row>
    <row r="15" spans="1:48" ht="144" x14ac:dyDescent="0.3">
      <c r="A15" s="1"/>
      <c r="B15" s="47" t="s">
        <v>42</v>
      </c>
      <c r="C15" s="94"/>
      <c r="D15" s="95" t="s">
        <v>73</v>
      </c>
      <c r="E15" s="96"/>
      <c r="F15" s="96" t="s">
        <v>5</v>
      </c>
      <c r="G15" s="96">
        <v>4</v>
      </c>
      <c r="H15" s="96">
        <v>4</v>
      </c>
      <c r="I15" s="96">
        <v>4</v>
      </c>
      <c r="J15" s="96">
        <v>4</v>
      </c>
      <c r="K15" s="97" t="s">
        <v>72</v>
      </c>
      <c r="L15" s="1"/>
      <c r="M15">
        <f>G15*AVERAGE(Data!M15:M18)/100</f>
        <v>4</v>
      </c>
      <c r="N15">
        <f>H15*AVERAGE(Data!N15:N18)/100</f>
        <v>2</v>
      </c>
      <c r="O15">
        <f>I15*AVERAGE(Data!O15:O18)/100</f>
        <v>0</v>
      </c>
      <c r="P15" t="e">
        <f>J15*AVERAGE(Data!P15:P18)/100</f>
        <v>#DIV/0!</v>
      </c>
      <c r="Q15" t="e">
        <f>K15*AVERAGE(Data!Q15:Q18)/100</f>
        <v>#VALUE!</v>
      </c>
      <c r="R15" t="e">
        <f>L15*AVERAGE(Data!R15:R18)/100</f>
        <v>#DIV/0!</v>
      </c>
      <c r="S15" t="e">
        <f>M15*AVERAGE(Data!S15:S18)/100</f>
        <v>#DIV/0!</v>
      </c>
      <c r="T15" t="e">
        <f>N15*AVERAGE(Data!T15:T18)/100</f>
        <v>#DIV/0!</v>
      </c>
      <c r="U15" t="e">
        <f>O15*AVERAGE(Data!U15:U18)/100</f>
        <v>#DIV/0!</v>
      </c>
      <c r="V15" t="e">
        <f>P15*AVERAGE(Data!V15:V18)/100</f>
        <v>#DIV/0!</v>
      </c>
      <c r="W15" t="e">
        <f>Q15*AVERAGE(Data!W15:W18)/100</f>
        <v>#VALUE!</v>
      </c>
      <c r="X15" t="e">
        <f>R15*AVERAGE(Data!X15:X18)/100</f>
        <v>#DIV/0!</v>
      </c>
      <c r="Y15" t="e">
        <f>S15*AVERAGE(Data!Y15:Y18)/100</f>
        <v>#DIV/0!</v>
      </c>
      <c r="Z15" t="e">
        <f>T15*AVERAGE(Data!Z15:Z18)/100</f>
        <v>#DIV/0!</v>
      </c>
      <c r="AA15" t="e">
        <f>U15*AVERAGE(Data!AA15:AA18)/100</f>
        <v>#DIV/0!</v>
      </c>
      <c r="AB15" t="e">
        <f>V15*AVERAGE(Data!AB15:AB18)/100</f>
        <v>#DIV/0!</v>
      </c>
      <c r="AC15" t="e">
        <f>W15*AVERAGE(Data!AC15:AC18)/100</f>
        <v>#VALUE!</v>
      </c>
      <c r="AD15" t="e">
        <f>X15*AVERAGE(Data!AD15:AD18)/100</f>
        <v>#DIV/0!</v>
      </c>
      <c r="AE15" s="1" t="e">
        <f>Y15*AVERAGE(Data!AE15:AE18)/100</f>
        <v>#DIV/0!</v>
      </c>
      <c r="AF15" t="e">
        <f>Z15*AVERAGE(Data!AF15:AF18)/100</f>
        <v>#DIV/0!</v>
      </c>
      <c r="AG15" t="e">
        <f>AA15*AVERAGE(Data!AG15:AG18)/100</f>
        <v>#DIV/0!</v>
      </c>
      <c r="AH15" t="e">
        <f>AB15*AVERAGE(Data!AH15:AH18)/100</f>
        <v>#DIV/0!</v>
      </c>
      <c r="AI15" t="e">
        <f>AC15*AVERAGE(Data!AI15:AI18)/100</f>
        <v>#VALUE!</v>
      </c>
      <c r="AJ15" t="e">
        <f>AD15*AVERAGE(Data!AJ15:AJ18)/100</f>
        <v>#DIV/0!</v>
      </c>
      <c r="AK15" t="e">
        <f>AE15*AVERAGE(Data!AK15:AK18)/100</f>
        <v>#DIV/0!</v>
      </c>
      <c r="AL15" s="1" t="e">
        <f>AF15*AVERAGE(Data!AL15:AL18)/100</f>
        <v>#DIV/0!</v>
      </c>
      <c r="AM15" t="e">
        <f>AG15*AVERAGE(Data!AM15:AM18)/100</f>
        <v>#DIV/0!</v>
      </c>
      <c r="AN15" t="e">
        <f>AH15*AVERAGE(Data!AN15:AN18)/100</f>
        <v>#DIV/0!</v>
      </c>
      <c r="AO15" t="e">
        <f>AI15*AVERAGE(Data!AO15:AO18)/100</f>
        <v>#VALUE!</v>
      </c>
      <c r="AP15" t="e">
        <f>AJ15*AVERAGE(Data!AP15:AP18)/100</f>
        <v>#DIV/0!</v>
      </c>
      <c r="AR15" t="e">
        <f>AK15*AVERAGE(Data!AQ15:AQ18)/100</f>
        <v>#DIV/0!</v>
      </c>
      <c r="AS15" t="e">
        <f>AL15*AVERAGE(Data!AR15:AR18)/100</f>
        <v>#DIV/0!</v>
      </c>
      <c r="AT15" t="e">
        <f>AM15*AVERAGE(Data!AS15:AS18)/100</f>
        <v>#DIV/0!</v>
      </c>
    </row>
    <row r="16" spans="1:48" x14ac:dyDescent="0.3">
      <c r="A16" s="1"/>
      <c r="B16" s="47"/>
      <c r="C16" s="102"/>
      <c r="D16" s="106"/>
      <c r="E16" s="106"/>
      <c r="F16" s="106"/>
      <c r="G16" s="106"/>
      <c r="H16" s="106"/>
      <c r="I16" s="106"/>
      <c r="J16" s="106"/>
      <c r="K16" s="106"/>
      <c r="L16" s="1"/>
      <c r="AN16"/>
    </row>
    <row r="17" spans="1:46" x14ac:dyDescent="0.3">
      <c r="A17" s="1"/>
      <c r="B17" s="47"/>
      <c r="C17" s="102"/>
      <c r="D17" s="106"/>
      <c r="E17" s="106"/>
      <c r="F17" s="106"/>
      <c r="G17" s="106"/>
      <c r="H17" s="106"/>
      <c r="I17" s="106"/>
      <c r="J17" s="106"/>
      <c r="K17" s="106"/>
      <c r="L17" s="1"/>
      <c r="AN17"/>
    </row>
    <row r="18" spans="1:46" x14ac:dyDescent="0.3">
      <c r="A18" s="1"/>
      <c r="B18" s="47"/>
      <c r="C18" s="103"/>
      <c r="D18" s="41"/>
      <c r="E18" s="41"/>
      <c r="F18" s="41"/>
      <c r="G18" s="41"/>
      <c r="H18" s="41"/>
      <c r="I18" s="41"/>
      <c r="J18" s="41"/>
      <c r="K18" s="41"/>
      <c r="L18" s="1"/>
      <c r="AN18"/>
    </row>
    <row r="19" spans="1:46" ht="58.2" thickBot="1" x14ac:dyDescent="0.35">
      <c r="A19" s="1"/>
      <c r="B19" s="47"/>
      <c r="C19" s="41"/>
      <c r="D19" s="98" t="s">
        <v>43</v>
      </c>
      <c r="E19" s="99"/>
      <c r="F19" s="99" t="s">
        <v>5</v>
      </c>
      <c r="G19" s="99">
        <v>1</v>
      </c>
      <c r="H19" s="99">
        <v>1</v>
      </c>
      <c r="I19" s="99">
        <v>1</v>
      </c>
      <c r="J19" s="99">
        <v>1</v>
      </c>
      <c r="K19" s="23" t="s">
        <v>90</v>
      </c>
      <c r="L19" s="1"/>
      <c r="M19">
        <f>$G$19*(Data!M19-MIN(Data!$M$19:'Data'!$AV$19))/(MAX(Data!$M$19:'Data'!$AV$19)-  MIN(Data!$M$19:'Data'!$AV$19))</f>
        <v>1</v>
      </c>
      <c r="N19">
        <f>$G$19*(Data!N19-MIN(Data!$M$19:'Data'!$AV$19))/(MAX(Data!$M$19:'Data'!$AV$19)-  MIN(Data!$M$19:'Data'!$AV$19))</f>
        <v>0.5</v>
      </c>
      <c r="O19">
        <f>$G$19*(Data!O19-MIN(Data!$M$19:'Data'!$AV$19))/(MAX(Data!$M$19:'Data'!$AV$19)-  MIN(Data!$M$19:'Data'!$AV$19))</f>
        <v>0</v>
      </c>
      <c r="P19">
        <f>$G$19*(Data!P19-MIN(Data!$M$19:'Data'!$AV$19))/(MAX(Data!$M$19:'Data'!$AV$19)-  MIN(Data!$M$19:'Data'!$AV$19))</f>
        <v>-0.5</v>
      </c>
      <c r="Q19">
        <f>$G$19*(Data!Q19-MIN(Data!$M$19:'Data'!$AV$19))/(MAX(Data!$M$19:'Data'!$AV$19)-  MIN(Data!$M$19:'Data'!$AV$19))</f>
        <v>-0.5</v>
      </c>
      <c r="R19">
        <f>$G$19*(Data!R19-MIN(Data!$M$19:'Data'!$AV$19))/(MAX(Data!$M$19:'Data'!$AV$19)-  MIN(Data!$M$19:'Data'!$AV$19))</f>
        <v>-0.5</v>
      </c>
      <c r="S19">
        <f>$G$19*(Data!S19-MIN(Data!$M$19:'Data'!$AV$19))/(MAX(Data!$M$19:'Data'!$AV$19)-  MIN(Data!$M$19:'Data'!$AV$19))</f>
        <v>-0.5</v>
      </c>
      <c r="T19">
        <f>$G$19*(Data!T19-MIN(Data!$M$19:'Data'!$AV$19))/(MAX(Data!$M$19:'Data'!$AV$19)-  MIN(Data!$M$19:'Data'!$AV$19))</f>
        <v>-0.5</v>
      </c>
      <c r="U19">
        <f>$G$19*(Data!U19-MIN(Data!$M$19:'Data'!$AV$19))/(MAX(Data!$M$19:'Data'!$AV$19)-  MIN(Data!$M$19:'Data'!$AV$19))</f>
        <v>-0.5</v>
      </c>
      <c r="V19">
        <f>$G$19*(Data!V19-MIN(Data!$M$19:'Data'!$AV$19))/(MAX(Data!$M$19:'Data'!$AV$19)-  MIN(Data!$M$19:'Data'!$AV$19))</f>
        <v>-0.5</v>
      </c>
      <c r="W19">
        <f>$G$19*(Data!W19-MIN(Data!$M$19:'Data'!$AV$19))/(MAX(Data!$M$19:'Data'!$AV$19)-  MIN(Data!$M$19:'Data'!$AV$19))</f>
        <v>-0.5</v>
      </c>
      <c r="X19">
        <f>$G$19*(Data!X19-MIN(Data!$M$19:'Data'!$AV$19))/(MAX(Data!$M$19:'Data'!$AV$19)-  MIN(Data!$M$19:'Data'!$AV$19))</f>
        <v>-0.5</v>
      </c>
      <c r="Y19">
        <f>$G$19*(Data!Y19-MIN(Data!$M$19:'Data'!$AV$19))/(MAX(Data!$M$19:'Data'!$AV$19)-  MIN(Data!$M$19:'Data'!$AV$19))</f>
        <v>-0.5</v>
      </c>
      <c r="Z19">
        <f>$G$19*(Data!Z19-MIN(Data!$M$19:'Data'!$AV$19))/(MAX(Data!$M$19:'Data'!$AV$19)-  MIN(Data!$M$19:'Data'!$AV$19))</f>
        <v>-0.5</v>
      </c>
      <c r="AA19">
        <f>$G$19*(Data!AA19-MIN(Data!$M$19:'Data'!$AV$19))/(MAX(Data!$M$19:'Data'!$AV$19)-  MIN(Data!$M$19:'Data'!$AV$19))</f>
        <v>-0.5</v>
      </c>
      <c r="AB19">
        <f>$G$19*(Data!AB19-MIN(Data!$M$19:'Data'!$AV$19))/(MAX(Data!$M$19:'Data'!$AV$19)-  MIN(Data!$M$19:'Data'!$AV$19))</f>
        <v>-0.5</v>
      </c>
      <c r="AC19">
        <f>$G$19*(Data!AC19-MIN(Data!$M$19:'Data'!$AV$19))/(MAX(Data!$M$19:'Data'!$AV$19)-  MIN(Data!$M$19:'Data'!$AV$19))</f>
        <v>-0.5</v>
      </c>
      <c r="AD19">
        <f>$G$19*(Data!AD19-MIN(Data!$M$19:'Data'!$AV$19))/(MAX(Data!$M$19:'Data'!$AV$19)-  MIN(Data!$M$19:'Data'!$AV$19))</f>
        <v>-0.5</v>
      </c>
      <c r="AE19" s="1">
        <f>$G$19*(Data!AE19-MIN(Data!$M$19:'Data'!$AV$19))/(MAX(Data!$M$19:'Data'!$AV$19)-  MIN(Data!$M$19:'Data'!$AV$19))</f>
        <v>-0.5</v>
      </c>
      <c r="AF19">
        <f>$G$19*(Data!AF19-MIN(Data!$M$19:'Data'!$AV$19))/(MAX(Data!$M$19:'Data'!$AV$19)-  MIN(Data!$M$19:'Data'!$AV$19))</f>
        <v>-0.5</v>
      </c>
      <c r="AG19">
        <f>$G$19*(Data!AG19-MIN(Data!$M$19:'Data'!$AV$19))/(MAX(Data!$M$19:'Data'!$AV$19)-  MIN(Data!$M$19:'Data'!$AV$19))</f>
        <v>-0.5</v>
      </c>
      <c r="AH19">
        <f>$G$19*(Data!AH19-MIN(Data!$M$19:'Data'!$AV$19))/(MAX(Data!$M$19:'Data'!$AV$19)-  MIN(Data!$M$19:'Data'!$AV$19))</f>
        <v>-0.5</v>
      </c>
      <c r="AI19">
        <f>$G$19*(Data!AI19-MIN(Data!$M$19:'Data'!$AV$19))/(MAX(Data!$M$19:'Data'!$AV$19)-  MIN(Data!$M$19:'Data'!$AV$19))</f>
        <v>-0.5</v>
      </c>
      <c r="AJ19">
        <f>$G$19*(Data!AJ19-MIN(Data!$M$19:'Data'!$AV$19))/(MAX(Data!$M$19:'Data'!$AV$19)-  MIN(Data!$M$19:'Data'!$AV$19))</f>
        <v>-0.5</v>
      </c>
      <c r="AK19">
        <f>$G$19*(Data!AK19-MIN(Data!$M$19:'Data'!$AV$19))/(MAX(Data!$M$19:'Data'!$AV$19)-  MIN(Data!$M$19:'Data'!$AV$19))</f>
        <v>-0.5</v>
      </c>
      <c r="AL19" s="1">
        <f>$G$19*(Data!AL19-MIN(Data!$M$19:'Data'!$AV$19))/(MAX(Data!$M$19:'Data'!$AV$19)-  MIN(Data!$M$19:'Data'!$AV$19))</f>
        <v>-0.5</v>
      </c>
      <c r="AM19">
        <f>$G$19*(Data!AM19-MIN(Data!$M$19:'Data'!$AV$19))/(MAX(Data!$M$19:'Data'!$AV$19)-  MIN(Data!$M$19:'Data'!$AV$19))</f>
        <v>-0.5</v>
      </c>
      <c r="AN19">
        <f>$G$19*(Data!AN19-MIN(Data!$M$19:'Data'!$AV$19))/(MAX(Data!$M$19:'Data'!$AV$19)-  MIN(Data!$M$19:'Data'!$AV$19))</f>
        <v>-0.5</v>
      </c>
      <c r="AO19">
        <f>$G$19*(Data!AO19-MIN(Data!$M$19:'Data'!$AV$19))/(MAX(Data!$M$19:'Data'!$AV$19)-  MIN(Data!$M$19:'Data'!$AV$19))</f>
        <v>-0.5</v>
      </c>
      <c r="AP19">
        <f>$G$19*(Data!AP19-MIN(Data!$M$19:'Data'!$AV$19))/(MAX(Data!$M$19:'Data'!$AV$19)-  MIN(Data!$M$19:'Data'!$AV$19))</f>
        <v>-0.5</v>
      </c>
      <c r="AR19">
        <f>$G$19*(Data!AQ19-MIN(Data!$M$19:'Data'!$AV$19))/(MAX(Data!$M$19:'Data'!$AV$19)-  MIN(Data!$M$19:'Data'!$AV$19))</f>
        <v>-0.5</v>
      </c>
      <c r="AS19">
        <f>$G$19*(Data!AR19-MIN(Data!$M$19:'Data'!$AV$19))/(MAX(Data!$M$19:'Data'!$AV$19)-  MIN(Data!$M$19:'Data'!$AV$19))</f>
        <v>-0.5</v>
      </c>
      <c r="AT19">
        <f>$G$19*(Data!AS19-MIN(Data!$M$19:'Data'!$AV$19))/(MAX(Data!$M$19:'Data'!$AV$19)-  MIN(Data!$M$19:'Data'!$AV$19))</f>
        <v>-0.5</v>
      </c>
    </row>
    <row r="20" spans="1:46" ht="15" thickBot="1" x14ac:dyDescent="0.35">
      <c r="A20" s="1"/>
      <c r="B20" s="38"/>
      <c r="C20" s="35"/>
      <c r="D20" s="36"/>
      <c r="E20" s="8"/>
      <c r="F20" s="8"/>
      <c r="G20" s="12"/>
      <c r="H20" s="12"/>
      <c r="I20" s="46"/>
      <c r="J20" s="46"/>
      <c r="K20" s="37"/>
      <c r="L20" s="1"/>
      <c r="AE20" s="66"/>
      <c r="AN20" s="110"/>
    </row>
    <row r="21" spans="1:46" ht="130.19999999999999" thickBot="1" x14ac:dyDescent="0.35">
      <c r="A21" s="1"/>
      <c r="B21" s="90" t="s">
        <v>32</v>
      </c>
      <c r="C21" s="16">
        <v>3</v>
      </c>
      <c r="D21" s="18" t="s">
        <v>20</v>
      </c>
      <c r="E21" s="42" t="s">
        <v>5</v>
      </c>
      <c r="F21" s="42" t="s">
        <v>54</v>
      </c>
      <c r="G21" s="17">
        <v>10</v>
      </c>
      <c r="H21" s="17" t="s">
        <v>5</v>
      </c>
      <c r="I21" s="17" t="s">
        <v>5</v>
      </c>
      <c r="J21" s="17" t="s">
        <v>5</v>
      </c>
      <c r="K21" s="13" t="s">
        <v>60</v>
      </c>
      <c r="L21" s="1"/>
      <c r="M21">
        <f>$G$21*(Data!M21-MIN(Data!$M$21:'Data'!$AD$21))/(MAX(Data!$M$21:'Data'!$AD$21)-  MIN(Data!$M$21:'Data'!$AD$21))</f>
        <v>10</v>
      </c>
      <c r="N21">
        <f>$G$21*(Data!N21-MIN(Data!$M$21:'Data'!$AD$21))/(MAX(Data!$M$21:'Data'!$AD$21)-  MIN(Data!$M$21:'Data'!$AD$21))</f>
        <v>5</v>
      </c>
      <c r="O21">
        <f>$G$21*(Data!O21-MIN(Data!$M$21:'Data'!$AD$21))/(MAX(Data!$M$21:'Data'!$AD$21)-  MIN(Data!$M$21:'Data'!$AD$21))</f>
        <v>0</v>
      </c>
      <c r="P21">
        <f>$G$21*(Data!P21-MIN(Data!$M$21:'Data'!$AD$21))/(MAX(Data!$M$21:'Data'!$AD$21)-  MIN(Data!$M$21:'Data'!$AD$21))</f>
        <v>0</v>
      </c>
      <c r="Q21">
        <f>$G$21*(Data!Q21-MIN(Data!$M$21:'Data'!$AD$21))/(MAX(Data!$M$21:'Data'!$AD$21)-  MIN(Data!$M$21:'Data'!$AD$21))</f>
        <v>0</v>
      </c>
      <c r="R21">
        <f>$G$21*(Data!R21-MIN(Data!$M$21:'Data'!$AD$21))/(MAX(Data!$M$21:'Data'!$AD$21)-  MIN(Data!$M$21:'Data'!$AD$21))</f>
        <v>0</v>
      </c>
      <c r="S21">
        <f>$G$21*(Data!S21-MIN(Data!$M$21:'Data'!$AD$21))/(MAX(Data!$M$21:'Data'!$AD$21)-  MIN(Data!$M$21:'Data'!$AD$21))</f>
        <v>0</v>
      </c>
      <c r="T21">
        <f>$G$21*(Data!T21-MIN(Data!$M$21:'Data'!$AD$21))/(MAX(Data!$M$21:'Data'!$AD$21)-  MIN(Data!$M$21:'Data'!$AD$21))</f>
        <v>0</v>
      </c>
      <c r="U21">
        <f>$G$21*(Data!U21-MIN(Data!$M$21:'Data'!$AD$21))/(MAX(Data!$M$21:'Data'!$AD$21)-  MIN(Data!$M$21:'Data'!$AD$21))</f>
        <v>0</v>
      </c>
      <c r="V21">
        <f>$G$21*(Data!V21-MIN(Data!$M$21:'Data'!$AD$21))/(MAX(Data!$M$21:'Data'!$AD$21)-  MIN(Data!$M$21:'Data'!$AD$21))</f>
        <v>0</v>
      </c>
      <c r="W21">
        <f>$G$21*(Data!W21-MIN(Data!$M$21:'Data'!$AD$21))/(MAX(Data!$M$21:'Data'!$AD$21)-  MIN(Data!$M$21:'Data'!$AD$21))</f>
        <v>0</v>
      </c>
      <c r="X21">
        <f>$G$21*(Data!X21-MIN(Data!$M$21:'Data'!$AD$21))/(MAX(Data!$M$21:'Data'!$AD$21)-  MIN(Data!$M$21:'Data'!$AD$21))</f>
        <v>0</v>
      </c>
      <c r="Y21">
        <f>$G$21*(Data!Y21-MIN(Data!$M$21:'Data'!$AD$21))/(MAX(Data!$M$21:'Data'!$AD$21)-  MIN(Data!$M$21:'Data'!$AD$21))</f>
        <v>0</v>
      </c>
      <c r="Z21">
        <f>$G$21*(Data!Z21-MIN(Data!$M$21:'Data'!$AD$21))/(MAX(Data!$M$21:'Data'!$AD$21)-  MIN(Data!$M$21:'Data'!$AD$21))</f>
        <v>0</v>
      </c>
      <c r="AA21">
        <f>$G$21*(Data!AA21-MIN(Data!$M$21:'Data'!$AD$21))/(MAX(Data!$M$21:'Data'!$AD$21)-  MIN(Data!$M$21:'Data'!$AD$21))</f>
        <v>0</v>
      </c>
      <c r="AB21">
        <f>$G$21*(Data!AB21-MIN(Data!$M$21:'Data'!$AD$21))/(MAX(Data!$M$21:'Data'!$AD$21)-  MIN(Data!$M$21:'Data'!$AD$21))</f>
        <v>0</v>
      </c>
      <c r="AC21">
        <f>$G$21*(Data!AC21-MIN(Data!$M$21:'Data'!$AD$21))/(MAX(Data!$M$21:'Data'!$AD$21)-  MIN(Data!$M$21:'Data'!$AD$21))</f>
        <v>0</v>
      </c>
      <c r="AD21">
        <f>$G$21*(Data!AD21-MIN(Data!$M$21:'Data'!$AD$21))/(MAX(Data!$M$21:'Data'!$AD$21)-  MIN(Data!$M$21:'Data'!$AD$21))</f>
        <v>0</v>
      </c>
      <c r="AE21" s="66"/>
      <c r="AN21" s="110"/>
    </row>
    <row r="22" spans="1:46" ht="72.599999999999994" thickBot="1" x14ac:dyDescent="0.35">
      <c r="A22" s="1"/>
      <c r="B22" s="90"/>
      <c r="C22" s="17">
        <v>4</v>
      </c>
      <c r="D22" s="19" t="s">
        <v>55</v>
      </c>
      <c r="E22" s="39" t="s">
        <v>5</v>
      </c>
      <c r="F22" s="39" t="s">
        <v>5</v>
      </c>
      <c r="G22" s="17">
        <v>5</v>
      </c>
      <c r="H22" s="17" t="s">
        <v>5</v>
      </c>
      <c r="I22" s="17" t="s">
        <v>5</v>
      </c>
      <c r="J22" s="17" t="s">
        <v>5</v>
      </c>
      <c r="K22" s="23" t="s">
        <v>71</v>
      </c>
      <c r="L22" s="1"/>
      <c r="M22">
        <f>$G$22*(Data!M22-MIN(Data!$M$22:'Data'!$AD$22))/(MAX(Data!$M$22:'Data'!$AD$22)-  MIN(Data!$M$22:'Data'!$AD$22))</f>
        <v>5</v>
      </c>
      <c r="N22">
        <f>$G$22*(Data!N22-MIN(Data!$M$22:'Data'!$AD$22))/(MAX(Data!$M$22:'Data'!$AD$22)-  MIN(Data!$M$22:'Data'!$AD$22))</f>
        <v>3.3333333333333335</v>
      </c>
      <c r="O22">
        <f>$G$22*(Data!O22-MIN(Data!$M$22:'Data'!$AD$22))/(MAX(Data!$M$22:'Data'!$AD$22)-  MIN(Data!$M$22:'Data'!$AD$22))</f>
        <v>1.6666666666666667</v>
      </c>
      <c r="P22">
        <f>$G$22*(Data!P22-MIN(Data!$M$22:'Data'!$AD$22))/(MAX(Data!$M$22:'Data'!$AD$22)-  MIN(Data!$M$22:'Data'!$AD$22))</f>
        <v>0</v>
      </c>
      <c r="Q22">
        <f>$G$22*(Data!Q22-MIN(Data!$M$22:'Data'!$AD$22))/(MAX(Data!$M$22:'Data'!$AD$22)-  MIN(Data!$M$22:'Data'!$AD$22))</f>
        <v>0</v>
      </c>
      <c r="R22">
        <f>$G$22*(Data!R22-MIN(Data!$M$22:'Data'!$AD$22))/(MAX(Data!$M$22:'Data'!$AD$22)-  MIN(Data!$M$22:'Data'!$AD$22))</f>
        <v>0</v>
      </c>
      <c r="S22">
        <f>$G$22*(Data!S22-MIN(Data!$M$22:'Data'!$AD$22))/(MAX(Data!$M$22:'Data'!$AD$22)-  MIN(Data!$M$22:'Data'!$AD$22))</f>
        <v>0</v>
      </c>
      <c r="T22">
        <f>$G$22*(Data!T22-MIN(Data!$M$22:'Data'!$AD$22))/(MAX(Data!$M$22:'Data'!$AD$22)-  MIN(Data!$M$22:'Data'!$AD$22))</f>
        <v>0</v>
      </c>
      <c r="U22">
        <f>$G$22*(Data!U22-MIN(Data!$M$22:'Data'!$AD$22))/(MAX(Data!$M$22:'Data'!$AD$22)-  MIN(Data!$M$22:'Data'!$AD$22))</f>
        <v>0</v>
      </c>
      <c r="V22">
        <f>$G$22*(Data!V22-MIN(Data!$M$22:'Data'!$AD$22))/(MAX(Data!$M$22:'Data'!$AD$22)-  MIN(Data!$M$22:'Data'!$AD$22))</f>
        <v>0</v>
      </c>
      <c r="W22">
        <f>$G$22*(Data!W22-MIN(Data!$M$22:'Data'!$AD$22))/(MAX(Data!$M$22:'Data'!$AD$22)-  MIN(Data!$M$22:'Data'!$AD$22))</f>
        <v>0</v>
      </c>
      <c r="X22">
        <f>$G$22*(Data!X22-MIN(Data!$M$22:'Data'!$AD$22))/(MAX(Data!$M$22:'Data'!$AD$22)-  MIN(Data!$M$22:'Data'!$AD$22))</f>
        <v>0</v>
      </c>
      <c r="Y22">
        <f>$G$22*(Data!Y22-MIN(Data!$M$22:'Data'!$AD$22))/(MAX(Data!$M$22:'Data'!$AD$22)-  MIN(Data!$M$22:'Data'!$AD$22))</f>
        <v>0</v>
      </c>
      <c r="Z22">
        <f>$G$22*(Data!Z22-MIN(Data!$M$22:'Data'!$AD$22))/(MAX(Data!$M$22:'Data'!$AD$22)-  MIN(Data!$M$22:'Data'!$AD$22))</f>
        <v>0</v>
      </c>
      <c r="AA22">
        <f>$G$22*(Data!AA22-MIN(Data!$M$22:'Data'!$AD$22))/(MAX(Data!$M$22:'Data'!$AD$22)-  MIN(Data!$M$22:'Data'!$AD$22))</f>
        <v>0</v>
      </c>
      <c r="AB22">
        <f>$G$22*(Data!AB22-MIN(Data!$M$22:'Data'!$AD$22))/(MAX(Data!$M$22:'Data'!$AD$22)-  MIN(Data!$M$22:'Data'!$AD$22))</f>
        <v>0</v>
      </c>
      <c r="AC22">
        <f>$G$22*(Data!AC22-MIN(Data!$M$22:'Data'!$AD$22))/(MAX(Data!$M$22:'Data'!$AD$22)-  MIN(Data!$M$22:'Data'!$AD$22))</f>
        <v>0</v>
      </c>
      <c r="AD22">
        <f>$G$22*(Data!AD22-MIN(Data!$M$22:'Data'!$AD$22))/(MAX(Data!$M$22:'Data'!$AD$22)-  MIN(Data!$M$22:'Data'!$AD$22))</f>
        <v>0</v>
      </c>
      <c r="AE22" s="66"/>
      <c r="AN22" s="110"/>
    </row>
    <row r="23" spans="1:46" ht="58.2" thickBot="1" x14ac:dyDescent="0.35">
      <c r="A23" s="1"/>
      <c r="B23" s="90"/>
      <c r="C23" s="16">
        <v>5</v>
      </c>
      <c r="D23" s="20" t="s">
        <v>0</v>
      </c>
      <c r="E23" s="42" t="s">
        <v>82</v>
      </c>
      <c r="F23" s="39" t="s">
        <v>5</v>
      </c>
      <c r="G23" s="17">
        <v>3</v>
      </c>
      <c r="H23" s="17" t="s">
        <v>5</v>
      </c>
      <c r="I23" s="17" t="s">
        <v>5</v>
      </c>
      <c r="J23" s="17" t="s">
        <v>5</v>
      </c>
      <c r="K23" s="13" t="s">
        <v>83</v>
      </c>
      <c r="L23" s="1"/>
      <c r="M23">
        <f>$G$23*(Data!M23-MIN(Data!$M$23:'Data'!$AD$23))/(MAX(Data!$M$23:'Data'!$AD$23)-  MIN(Data!$M$23:'Data'!$AD$23))</f>
        <v>3</v>
      </c>
      <c r="N23">
        <f>$G$23*(Data!N23-MIN(Data!$M$23:'Data'!$AD$23))/(MAX(Data!$M$23:'Data'!$AD$23)-  MIN(Data!$M$23:'Data'!$AD$23))</f>
        <v>2</v>
      </c>
      <c r="O23">
        <f>$G$23*(Data!O23-MIN(Data!$M$23:'Data'!$AD$23))/(MAX(Data!$M$23:'Data'!$AD$23)-  MIN(Data!$M$23:'Data'!$AD$23))</f>
        <v>1</v>
      </c>
      <c r="P23">
        <f>$G$23*(Data!P23-MIN(Data!$M$23:'Data'!$AD$23))/(MAX(Data!$M$23:'Data'!$AD$23)-  MIN(Data!$M$23:'Data'!$AD$23))</f>
        <v>0</v>
      </c>
      <c r="Q23">
        <f>$G$23*(Data!Q23-MIN(Data!$M$23:'Data'!$AD$23))/(MAX(Data!$M$23:'Data'!$AD$23)-  MIN(Data!$M$23:'Data'!$AD$23))</f>
        <v>0</v>
      </c>
      <c r="R23">
        <f>$G$23*(Data!R23-MIN(Data!$M$23:'Data'!$AD$23))/(MAX(Data!$M$23:'Data'!$AD$23)-  MIN(Data!$M$23:'Data'!$AD$23))</f>
        <v>0</v>
      </c>
      <c r="S23">
        <f>$G$23*(Data!S23-MIN(Data!$M$23:'Data'!$AD$23))/(MAX(Data!$M$23:'Data'!$AD$23)-  MIN(Data!$M$23:'Data'!$AD$23))</f>
        <v>0</v>
      </c>
      <c r="T23">
        <f>$G$23*(Data!T23-MIN(Data!$M$23:'Data'!$AD$23))/(MAX(Data!$M$23:'Data'!$AD$23)-  MIN(Data!$M$23:'Data'!$AD$23))</f>
        <v>0</v>
      </c>
      <c r="U23">
        <f>$G$23*(Data!U23-MIN(Data!$M$23:'Data'!$AD$23))/(MAX(Data!$M$23:'Data'!$AD$23)-  MIN(Data!$M$23:'Data'!$AD$23))</f>
        <v>0</v>
      </c>
      <c r="V23">
        <f>$G$23*(Data!V23-MIN(Data!$M$23:'Data'!$AD$23))/(MAX(Data!$M$23:'Data'!$AD$23)-  MIN(Data!$M$23:'Data'!$AD$23))</f>
        <v>0</v>
      </c>
      <c r="W23">
        <f>$G$23*(Data!W23-MIN(Data!$M$23:'Data'!$AD$23))/(MAX(Data!$M$23:'Data'!$AD$23)-  MIN(Data!$M$23:'Data'!$AD$23))</f>
        <v>0</v>
      </c>
      <c r="X23">
        <f>$G$23*(Data!X23-MIN(Data!$M$23:'Data'!$AD$23))/(MAX(Data!$M$23:'Data'!$AD$23)-  MIN(Data!$M$23:'Data'!$AD$23))</f>
        <v>0</v>
      </c>
      <c r="Y23">
        <f>$G$23*(Data!Y23-MIN(Data!$M$23:'Data'!$AD$23))/(MAX(Data!$M$23:'Data'!$AD$23)-  MIN(Data!$M$23:'Data'!$AD$23))</f>
        <v>0</v>
      </c>
      <c r="Z23">
        <f>$G$23*(Data!Z23-MIN(Data!$M$23:'Data'!$AD$23))/(MAX(Data!$M$23:'Data'!$AD$23)-  MIN(Data!$M$23:'Data'!$AD$23))</f>
        <v>0</v>
      </c>
      <c r="AA23">
        <f>$G$23*(Data!AA23-MIN(Data!$M$23:'Data'!$AD$23))/(MAX(Data!$M$23:'Data'!$AD$23)-  MIN(Data!$M$23:'Data'!$AD$23))</f>
        <v>0</v>
      </c>
      <c r="AB23">
        <f>$G$23*(Data!AB23-MIN(Data!$M$23:'Data'!$AD$23))/(MAX(Data!$M$23:'Data'!$AD$23)-  MIN(Data!$M$23:'Data'!$AD$23))</f>
        <v>0</v>
      </c>
      <c r="AC23">
        <f>$G$23*(Data!AC23-MIN(Data!$M$23:'Data'!$AD$23))/(MAX(Data!$M$23:'Data'!$AD$23)-  MIN(Data!$M$23:'Data'!$AD$23))</f>
        <v>0</v>
      </c>
      <c r="AD23">
        <f>$G$23*(Data!AD23-MIN(Data!$M$23:'Data'!$AD$23))/(MAX(Data!$M$23:'Data'!$AD$23)-  MIN(Data!$M$23:'Data'!$AD$23))</f>
        <v>0</v>
      </c>
      <c r="AE23" s="66"/>
      <c r="AN23" s="110"/>
    </row>
    <row r="24" spans="1:46" ht="72.599999999999994" thickBot="1" x14ac:dyDescent="0.35">
      <c r="A24" s="1"/>
      <c r="B24" s="90"/>
      <c r="C24" s="16">
        <v>6</v>
      </c>
      <c r="D24" s="20" t="s">
        <v>1</v>
      </c>
      <c r="E24" s="42" t="s">
        <v>82</v>
      </c>
      <c r="F24" s="39" t="s">
        <v>5</v>
      </c>
      <c r="G24" s="17">
        <v>2</v>
      </c>
      <c r="H24" s="17" t="s">
        <v>5</v>
      </c>
      <c r="I24" s="17" t="s">
        <v>5</v>
      </c>
      <c r="J24" s="17" t="s">
        <v>5</v>
      </c>
      <c r="K24" s="13" t="s">
        <v>61</v>
      </c>
      <c r="L24" s="1"/>
      <c r="M24">
        <f>$G$24*(Data!M24-MIN(Data!$M$24:'Data'!$AD$24))/(MAX(Data!$M$24:'Data'!$AD$24)-  MIN(Data!$M$24:'Data'!$AD$24))</f>
        <v>2</v>
      </c>
      <c r="N24">
        <f>$G$24*(Data!N24-MIN(Data!$M$24:'Data'!$AD$24))/(MAX(Data!$M$24:'Data'!$AD$24)-  MIN(Data!$M$24:'Data'!$AD$24))</f>
        <v>1.3333333333333333</v>
      </c>
      <c r="O24">
        <f>$G$24*(Data!O24-MIN(Data!$M$24:'Data'!$AD$24))/(MAX(Data!$M$24:'Data'!$AD$24)-  MIN(Data!$M$24:'Data'!$AD$24))</f>
        <v>0.66666666666666663</v>
      </c>
      <c r="P24">
        <f>$G$24*(Data!P24-MIN(Data!$M$24:'Data'!$AD$24))/(MAX(Data!$M$24:'Data'!$AD$24)-  MIN(Data!$M$24:'Data'!$AD$24))</f>
        <v>0</v>
      </c>
      <c r="Q24">
        <f>$G$24*(Data!Q24-MIN(Data!$M$24:'Data'!$AD$24))/(MAX(Data!$M$24:'Data'!$AD$24)-  MIN(Data!$M$24:'Data'!$AD$24))</f>
        <v>0</v>
      </c>
      <c r="R24">
        <f>$G$24*(Data!R24-MIN(Data!$M$24:'Data'!$AD$24))/(MAX(Data!$M$24:'Data'!$AD$24)-  MIN(Data!$M$24:'Data'!$AD$24))</f>
        <v>0</v>
      </c>
      <c r="S24">
        <f>$G$24*(Data!S24-MIN(Data!$M$24:'Data'!$AD$24))/(MAX(Data!$M$24:'Data'!$AD$24)-  MIN(Data!$M$24:'Data'!$AD$24))</f>
        <v>0</v>
      </c>
      <c r="T24">
        <f>$G$24*(Data!T24-MIN(Data!$M$24:'Data'!$AD$24))/(MAX(Data!$M$24:'Data'!$AD$24)-  MIN(Data!$M$24:'Data'!$AD$24))</f>
        <v>0</v>
      </c>
      <c r="U24">
        <f>$G$24*(Data!U24-MIN(Data!$M$24:'Data'!$AD$24))/(MAX(Data!$M$24:'Data'!$AD$24)-  MIN(Data!$M$24:'Data'!$AD$24))</f>
        <v>0</v>
      </c>
      <c r="V24">
        <f>$G$24*(Data!V24-MIN(Data!$M$24:'Data'!$AD$24))/(MAX(Data!$M$24:'Data'!$AD$24)-  MIN(Data!$M$24:'Data'!$AD$24))</f>
        <v>0</v>
      </c>
      <c r="W24">
        <f>$G$24*(Data!W24-MIN(Data!$M$24:'Data'!$AD$24))/(MAX(Data!$M$24:'Data'!$AD$24)-  MIN(Data!$M$24:'Data'!$AD$24))</f>
        <v>0</v>
      </c>
      <c r="X24">
        <f>$G$24*(Data!X24-MIN(Data!$M$24:'Data'!$AD$24))/(MAX(Data!$M$24:'Data'!$AD$24)-  MIN(Data!$M$24:'Data'!$AD$24))</f>
        <v>0</v>
      </c>
      <c r="Y24">
        <f>$G$24*(Data!Y24-MIN(Data!$M$24:'Data'!$AD$24))/(MAX(Data!$M$24:'Data'!$AD$24)-  MIN(Data!$M$24:'Data'!$AD$24))</f>
        <v>0</v>
      </c>
      <c r="Z24">
        <f>$G$24*(Data!Z24-MIN(Data!$M$24:'Data'!$AD$24))/(MAX(Data!$M$24:'Data'!$AD$24)-  MIN(Data!$M$24:'Data'!$AD$24))</f>
        <v>0</v>
      </c>
      <c r="AA24">
        <f>$G$24*(Data!AA24-MIN(Data!$M$24:'Data'!$AD$24))/(MAX(Data!$M$24:'Data'!$AD$24)-  MIN(Data!$M$24:'Data'!$AD$24))</f>
        <v>0</v>
      </c>
      <c r="AB24">
        <f>$G$24*(Data!AB24-MIN(Data!$M$24:'Data'!$AD$24))/(MAX(Data!$M$24:'Data'!$AD$24)-  MIN(Data!$M$24:'Data'!$AD$24))</f>
        <v>0</v>
      </c>
      <c r="AC24">
        <f>$G$24*(Data!AC24-MIN(Data!$M$24:'Data'!$AD$24))/(MAX(Data!$M$24:'Data'!$AD$24)-  MIN(Data!$M$24:'Data'!$AD$24))</f>
        <v>0</v>
      </c>
      <c r="AD24">
        <f>$G$24*(Data!AD24-MIN(Data!$M$24:'Data'!$AD$24))/(MAX(Data!$M$24:'Data'!$AD$24)-  MIN(Data!$M$24:'Data'!$AD$24))</f>
        <v>0</v>
      </c>
      <c r="AE24" s="66"/>
      <c r="AN24" s="110"/>
    </row>
    <row r="25" spans="1:46" ht="58.2" thickBot="1" x14ac:dyDescent="0.35">
      <c r="A25" s="1"/>
      <c r="B25" s="90"/>
      <c r="C25" s="17">
        <v>7</v>
      </c>
      <c r="D25" s="21" t="s">
        <v>2</v>
      </c>
      <c r="E25" s="42" t="s">
        <v>81</v>
      </c>
      <c r="F25" s="39" t="s">
        <v>5</v>
      </c>
      <c r="G25" s="17">
        <v>3</v>
      </c>
      <c r="H25" s="17" t="s">
        <v>5</v>
      </c>
      <c r="I25" s="17" t="s">
        <v>5</v>
      </c>
      <c r="J25" s="17" t="s">
        <v>5</v>
      </c>
      <c r="K25" s="13" t="s">
        <v>84</v>
      </c>
      <c r="L25" s="1"/>
      <c r="M25">
        <f>$G$25*(Data!M25-MIN(Data!$M$25:'Data'!$AD$25))/(MAX(Data!$M$25:'Data'!$AD$25)-  MIN(Data!$M$25:'Data'!$AD$25))</f>
        <v>3</v>
      </c>
      <c r="N25">
        <f>$G$25*(Data!N25-MIN(Data!$M$25:'Data'!$AD$25))/(MAX(Data!$M$25:'Data'!$AD$25)-  MIN(Data!$M$25:'Data'!$AD$25))</f>
        <v>2</v>
      </c>
      <c r="O25">
        <f>$G$25*(Data!O25-MIN(Data!$M$25:'Data'!$AD$25))/(MAX(Data!$M$25:'Data'!$AD$25)-  MIN(Data!$M$25:'Data'!$AD$25))</f>
        <v>1</v>
      </c>
      <c r="P25">
        <f>$G$25*(Data!P25-MIN(Data!$M$25:'Data'!$AD$25))/(MAX(Data!$M$25:'Data'!$AD$25)-  MIN(Data!$M$25:'Data'!$AD$25))</f>
        <v>0</v>
      </c>
      <c r="Q25">
        <f>$G$25*(Data!Q25-MIN(Data!$M$25:'Data'!$AD$25))/(MAX(Data!$M$25:'Data'!$AD$25)-  MIN(Data!$M$25:'Data'!$AD$25))</f>
        <v>0</v>
      </c>
      <c r="R25">
        <f>$G$25*(Data!R25-MIN(Data!$M$25:'Data'!$AD$25))/(MAX(Data!$M$25:'Data'!$AD$25)-  MIN(Data!$M$25:'Data'!$AD$25))</f>
        <v>0</v>
      </c>
      <c r="S25">
        <f>$G$25*(Data!S25-MIN(Data!$M$25:'Data'!$AD$25))/(MAX(Data!$M$25:'Data'!$AD$25)-  MIN(Data!$M$25:'Data'!$AD$25))</f>
        <v>0</v>
      </c>
      <c r="T25">
        <f>$G$25*(Data!T25-MIN(Data!$M$25:'Data'!$AD$25))/(MAX(Data!$M$25:'Data'!$AD$25)-  MIN(Data!$M$25:'Data'!$AD$25))</f>
        <v>0</v>
      </c>
      <c r="U25">
        <f>$G$25*(Data!U25-MIN(Data!$M$25:'Data'!$AD$25))/(MAX(Data!$M$25:'Data'!$AD$25)-  MIN(Data!$M$25:'Data'!$AD$25))</f>
        <v>0</v>
      </c>
      <c r="V25">
        <f>$G$25*(Data!V25-MIN(Data!$M$25:'Data'!$AD$25))/(MAX(Data!$M$25:'Data'!$AD$25)-  MIN(Data!$M$25:'Data'!$AD$25))</f>
        <v>0</v>
      </c>
      <c r="W25">
        <f>$G$25*(Data!W25-MIN(Data!$M$25:'Data'!$AD$25))/(MAX(Data!$M$25:'Data'!$AD$25)-  MIN(Data!$M$25:'Data'!$AD$25))</f>
        <v>0</v>
      </c>
      <c r="X25">
        <f>$G$25*(Data!X25-MIN(Data!$M$25:'Data'!$AD$25))/(MAX(Data!$M$25:'Data'!$AD$25)-  MIN(Data!$M$25:'Data'!$AD$25))</f>
        <v>0</v>
      </c>
      <c r="Y25">
        <f>$G$25*(Data!Y25-MIN(Data!$M$25:'Data'!$AD$25))/(MAX(Data!$M$25:'Data'!$AD$25)-  MIN(Data!$M$25:'Data'!$AD$25))</f>
        <v>0</v>
      </c>
      <c r="Z25">
        <f>$G$25*(Data!Z25-MIN(Data!$M$25:'Data'!$AD$25))/(MAX(Data!$M$25:'Data'!$AD$25)-  MIN(Data!$M$25:'Data'!$AD$25))</f>
        <v>0</v>
      </c>
      <c r="AA25">
        <f>$G$25*(Data!AA25-MIN(Data!$M$25:'Data'!$AD$25))/(MAX(Data!$M$25:'Data'!$AD$25)-  MIN(Data!$M$25:'Data'!$AD$25))</f>
        <v>0</v>
      </c>
      <c r="AB25">
        <f>$G$25*(Data!AB25-MIN(Data!$M$25:'Data'!$AD$25))/(MAX(Data!$M$25:'Data'!$AD$25)-  MIN(Data!$M$25:'Data'!$AD$25))</f>
        <v>0</v>
      </c>
      <c r="AC25">
        <f>$G$25*(Data!AC25-MIN(Data!$M$25:'Data'!$AD$25))/(MAX(Data!$M$25:'Data'!$AD$25)-  MIN(Data!$M$25:'Data'!$AD$25))</f>
        <v>0</v>
      </c>
      <c r="AD25">
        <f>$G$25*(Data!AD25-MIN(Data!$M$25:'Data'!$AD$25))/(MAX(Data!$M$25:'Data'!$AD$25)-  MIN(Data!$M$25:'Data'!$AD$25))</f>
        <v>0</v>
      </c>
      <c r="AE25" s="66"/>
      <c r="AN25" s="110"/>
    </row>
    <row r="26" spans="1:46" ht="72.599999999999994" thickBot="1" x14ac:dyDescent="0.35">
      <c r="A26" s="1"/>
      <c r="B26" s="90"/>
      <c r="C26" s="16">
        <v>8</v>
      </c>
      <c r="D26" s="21" t="s">
        <v>3</v>
      </c>
      <c r="E26" s="42" t="s">
        <v>82</v>
      </c>
      <c r="F26" s="39" t="s">
        <v>5</v>
      </c>
      <c r="G26" s="17">
        <v>2</v>
      </c>
      <c r="H26" s="17" t="s">
        <v>5</v>
      </c>
      <c r="I26" s="17" t="s">
        <v>5</v>
      </c>
      <c r="J26" s="17" t="s">
        <v>5</v>
      </c>
      <c r="K26" s="13" t="s">
        <v>85</v>
      </c>
      <c r="L26" s="1"/>
      <c r="M26">
        <f>$G$26*(Data!M26-MIN(Data!$M$26:'Data'!$AD$26))/(MAX(Data!$M$26:'Data'!$AD$26)-  MIN(Data!$M$26:'Data'!$AD$26))</f>
        <v>2</v>
      </c>
      <c r="N26">
        <f>$G$26*(Data!N26-MIN(Data!$M$26:'Data'!$AD$26))/(MAX(Data!$M$26:'Data'!$AD$26)-  MIN(Data!$M$26:'Data'!$AD$26))</f>
        <v>1.3333333333333333</v>
      </c>
      <c r="O26">
        <f>$G$26*(Data!O26-MIN(Data!$M$26:'Data'!$AD$26))/(MAX(Data!$M$26:'Data'!$AD$26)-  MIN(Data!$M$26:'Data'!$AD$26))</f>
        <v>0.66666666666666663</v>
      </c>
      <c r="P26">
        <f>$G$26*(Data!P26-MIN(Data!$M$26:'Data'!$AD$26))/(MAX(Data!$M$26:'Data'!$AD$26)-  MIN(Data!$M$26:'Data'!$AD$26))</f>
        <v>0</v>
      </c>
      <c r="Q26">
        <f>$G$26*(Data!Q26-MIN(Data!$M$26:'Data'!$AD$26))/(MAX(Data!$M$26:'Data'!$AD$26)-  MIN(Data!$M$26:'Data'!$AD$26))</f>
        <v>0</v>
      </c>
      <c r="R26">
        <f>$G$26*(Data!R26-MIN(Data!$M$26:'Data'!$AD$26))/(MAX(Data!$M$26:'Data'!$AD$26)-  MIN(Data!$M$26:'Data'!$AD$26))</f>
        <v>0</v>
      </c>
      <c r="S26">
        <f>$G$26*(Data!S26-MIN(Data!$M$26:'Data'!$AD$26))/(MAX(Data!$M$26:'Data'!$AD$26)-  MIN(Data!$M$26:'Data'!$AD$26))</f>
        <v>0</v>
      </c>
      <c r="T26">
        <f>$G$26*(Data!T26-MIN(Data!$M$26:'Data'!$AD$26))/(MAX(Data!$M$26:'Data'!$AD$26)-  MIN(Data!$M$26:'Data'!$AD$26))</f>
        <v>0</v>
      </c>
      <c r="U26">
        <f>$G$26*(Data!U26-MIN(Data!$M$26:'Data'!$AD$26))/(MAX(Data!$M$26:'Data'!$AD$26)-  MIN(Data!$M$26:'Data'!$AD$26))</f>
        <v>0</v>
      </c>
      <c r="V26">
        <f>$G$26*(Data!V26-MIN(Data!$M$26:'Data'!$AD$26))/(MAX(Data!$M$26:'Data'!$AD$26)-  MIN(Data!$M$26:'Data'!$AD$26))</f>
        <v>0</v>
      </c>
      <c r="W26">
        <f>$G$26*(Data!W26-MIN(Data!$M$26:'Data'!$AD$26))/(MAX(Data!$M$26:'Data'!$AD$26)-  MIN(Data!$M$26:'Data'!$AD$26))</f>
        <v>0</v>
      </c>
      <c r="X26">
        <f>$G$26*(Data!X26-MIN(Data!$M$26:'Data'!$AD$26))/(MAX(Data!$M$26:'Data'!$AD$26)-  MIN(Data!$M$26:'Data'!$AD$26))</f>
        <v>0</v>
      </c>
      <c r="Y26">
        <f>$G$26*(Data!Y26-MIN(Data!$M$26:'Data'!$AD$26))/(MAX(Data!$M$26:'Data'!$AD$26)-  MIN(Data!$M$26:'Data'!$AD$26))</f>
        <v>0</v>
      </c>
      <c r="Z26">
        <f>$G$26*(Data!Z26-MIN(Data!$M$26:'Data'!$AD$26))/(MAX(Data!$M$26:'Data'!$AD$26)-  MIN(Data!$M$26:'Data'!$AD$26))</f>
        <v>0</v>
      </c>
      <c r="AA26">
        <f>$G$26*(Data!AA26-MIN(Data!$M$26:'Data'!$AD$26))/(MAX(Data!$M$26:'Data'!$AD$26)-  MIN(Data!$M$26:'Data'!$AD$26))</f>
        <v>0</v>
      </c>
      <c r="AB26">
        <f>$G$26*(Data!AB26-MIN(Data!$M$26:'Data'!$AD$26))/(MAX(Data!$M$26:'Data'!$AD$26)-  MIN(Data!$M$26:'Data'!$AD$26))</f>
        <v>0</v>
      </c>
      <c r="AC26">
        <f>$G$26*(Data!AC26-MIN(Data!$M$26:'Data'!$AD$26))/(MAX(Data!$M$26:'Data'!$AD$26)-  MIN(Data!$M$26:'Data'!$AD$26))</f>
        <v>0</v>
      </c>
      <c r="AD26">
        <f>$G$26*(Data!AD26-MIN(Data!$M$26:'Data'!$AD$26))/(MAX(Data!$M$26:'Data'!$AD$26)-  MIN(Data!$M$26:'Data'!$AD$26))</f>
        <v>0</v>
      </c>
      <c r="AE26" s="66"/>
      <c r="AN26" s="110"/>
    </row>
    <row r="27" spans="1:46" ht="58.2" thickBot="1" x14ac:dyDescent="0.35">
      <c r="A27" s="1"/>
      <c r="B27" s="78"/>
      <c r="C27" s="16">
        <v>9</v>
      </c>
      <c r="D27" s="21" t="s">
        <v>62</v>
      </c>
      <c r="E27" s="42" t="s">
        <v>5</v>
      </c>
      <c r="F27" s="39" t="s">
        <v>5</v>
      </c>
      <c r="G27" s="17">
        <v>2</v>
      </c>
      <c r="H27" s="17" t="s">
        <v>5</v>
      </c>
      <c r="I27" s="17" t="s">
        <v>5</v>
      </c>
      <c r="J27" s="17" t="s">
        <v>5</v>
      </c>
      <c r="K27" s="80" t="s">
        <v>57</v>
      </c>
      <c r="L27" s="1"/>
      <c r="M27">
        <f>$G$27*(Data!M27-MIN(Data!$M$27:'Data'!$AD$27))/(MAX(Data!$M$27:'Data'!$AD$27)-  MIN(Data!$M$27:'Data'!$AD$27))</f>
        <v>2</v>
      </c>
      <c r="N27">
        <f>$G$27*(Data!N27-MIN(Data!$M$27:'Data'!$AD$27))/(MAX(Data!$M$27:'Data'!$AD$27)-  MIN(Data!$M$27:'Data'!$AD$27))</f>
        <v>1.3333333333333333</v>
      </c>
      <c r="O27">
        <f>$G$27*(Data!O27-MIN(Data!$M$27:'Data'!$AD$27))/(MAX(Data!$M$27:'Data'!$AD$27)-  MIN(Data!$M$27:'Data'!$AD$27))</f>
        <v>0.66666666666666663</v>
      </c>
      <c r="P27">
        <f>$G$27*(Data!P27-MIN(Data!$M$27:'Data'!$AD$27))/(MAX(Data!$M$27:'Data'!$AD$27)-  MIN(Data!$M$27:'Data'!$AD$27))</f>
        <v>0</v>
      </c>
      <c r="Q27">
        <f>$G$27*(Data!Q27-MIN(Data!$M$27:'Data'!$AD$27))/(MAX(Data!$M$27:'Data'!$AD$27)-  MIN(Data!$M$27:'Data'!$AD$27))</f>
        <v>0</v>
      </c>
      <c r="R27">
        <f>$G$27*(Data!R27-MIN(Data!$M$27:'Data'!$AD$27))/(MAX(Data!$M$27:'Data'!$AD$27)-  MIN(Data!$M$27:'Data'!$AD$27))</f>
        <v>0</v>
      </c>
      <c r="S27">
        <f>$G$27*(Data!S27-MIN(Data!$M$27:'Data'!$AD$27))/(MAX(Data!$M$27:'Data'!$AD$27)-  MIN(Data!$M$27:'Data'!$AD$27))</f>
        <v>0</v>
      </c>
      <c r="T27">
        <f>$G$27*(Data!T27-MIN(Data!$M$27:'Data'!$AD$27))/(MAX(Data!$M$27:'Data'!$AD$27)-  MIN(Data!$M$27:'Data'!$AD$27))</f>
        <v>0</v>
      </c>
      <c r="U27">
        <f>$G$27*(Data!U27-MIN(Data!$M$27:'Data'!$AD$27))/(MAX(Data!$M$27:'Data'!$AD$27)-  MIN(Data!$M$27:'Data'!$AD$27))</f>
        <v>0</v>
      </c>
      <c r="V27">
        <f>$G$27*(Data!V27-MIN(Data!$M$27:'Data'!$AD$27))/(MAX(Data!$M$27:'Data'!$AD$27)-  MIN(Data!$M$27:'Data'!$AD$27))</f>
        <v>0</v>
      </c>
      <c r="W27">
        <f>$G$27*(Data!W27-MIN(Data!$M$27:'Data'!$AD$27))/(MAX(Data!$M$27:'Data'!$AD$27)-  MIN(Data!$M$27:'Data'!$AD$27))</f>
        <v>0</v>
      </c>
      <c r="X27">
        <f>$G$27*(Data!X27-MIN(Data!$M$27:'Data'!$AD$27))/(MAX(Data!$M$27:'Data'!$AD$27)-  MIN(Data!$M$27:'Data'!$AD$27))</f>
        <v>0</v>
      </c>
      <c r="Y27">
        <f>$G$27*(Data!Y27-MIN(Data!$M$27:'Data'!$AD$27))/(MAX(Data!$M$27:'Data'!$AD$27)-  MIN(Data!$M$27:'Data'!$AD$27))</f>
        <v>0</v>
      </c>
      <c r="Z27">
        <f>$G$27*(Data!Z27-MIN(Data!$M$27:'Data'!$AD$27))/(MAX(Data!$M$27:'Data'!$AD$27)-  MIN(Data!$M$27:'Data'!$AD$27))</f>
        <v>0</v>
      </c>
      <c r="AA27">
        <f>$G$27*(Data!AA27-MIN(Data!$M$27:'Data'!$AD$27))/(MAX(Data!$M$27:'Data'!$AD$27)-  MIN(Data!$M$27:'Data'!$AD$27))</f>
        <v>0</v>
      </c>
      <c r="AB27">
        <f>$G$27*(Data!AB27-MIN(Data!$M$27:'Data'!$AD$27))/(MAX(Data!$M$27:'Data'!$AD$27)-  MIN(Data!$M$27:'Data'!$AD$27))</f>
        <v>0</v>
      </c>
      <c r="AC27">
        <f>$G$27*(Data!AC27-MIN(Data!$M$27:'Data'!$AD$27))/(MAX(Data!$M$27:'Data'!$AD$27)-  MIN(Data!$M$27:'Data'!$AD$27))</f>
        <v>0</v>
      </c>
      <c r="AD27">
        <f>$G$27*(Data!AD27-MIN(Data!$M$27:'Data'!$AD$27))/(MAX(Data!$M$27:'Data'!$AD$27)-  MIN(Data!$M$27:'Data'!$AD$27))</f>
        <v>0</v>
      </c>
      <c r="AE27" s="66"/>
      <c r="AN27" s="110"/>
    </row>
    <row r="28" spans="1:46" ht="398.4" customHeight="1" thickBot="1" x14ac:dyDescent="0.35">
      <c r="A28" s="1"/>
      <c r="B28" s="78"/>
      <c r="C28" s="134">
        <v>10</v>
      </c>
      <c r="D28" s="20" t="s">
        <v>25</v>
      </c>
      <c r="E28" s="135" t="s">
        <v>5</v>
      </c>
      <c r="F28" s="96"/>
      <c r="G28" s="94">
        <v>3</v>
      </c>
      <c r="H28" s="94" t="s">
        <v>5</v>
      </c>
      <c r="I28" s="94" t="s">
        <v>5</v>
      </c>
      <c r="J28" s="94" t="s">
        <v>5</v>
      </c>
      <c r="K28" s="136" t="s">
        <v>58</v>
      </c>
      <c r="L28" s="1"/>
      <c r="M28">
        <f>$G$28*(Data!M28-MIN(Data!$M$28:'Data'!$AD$28))/(MAX(Data!$M$28:'Data'!$AD$28)-  MIN(Data!$M$28:'Data'!$AD$28))</f>
        <v>3</v>
      </c>
      <c r="N28">
        <f>$G$28*(Data!N28-MIN(Data!$M$28:'Data'!$AD$28))/(MAX(Data!$M$28:'Data'!$AD$28)-  MIN(Data!$M$28:'Data'!$AD$28))</f>
        <v>2</v>
      </c>
      <c r="O28">
        <f>$G$28*(Data!O28-MIN(Data!$M$28:'Data'!$AD$28))/(MAX(Data!$M$28:'Data'!$AD$28)-  MIN(Data!$M$28:'Data'!$AD$28))</f>
        <v>1</v>
      </c>
      <c r="P28">
        <f>$G$28*(Data!P28-MIN(Data!$M$28:'Data'!$AD$28))/(MAX(Data!$M$28:'Data'!$AD$28)-  MIN(Data!$M$28:'Data'!$AD$28))</f>
        <v>0</v>
      </c>
      <c r="AE28" s="66"/>
      <c r="AN28" s="110"/>
    </row>
    <row r="29" spans="1:46" ht="15" thickBot="1" x14ac:dyDescent="0.35">
      <c r="A29" s="1"/>
      <c r="B29" s="133"/>
      <c r="C29" s="140"/>
      <c r="D29" s="140"/>
      <c r="E29" s="140"/>
      <c r="F29" s="140"/>
      <c r="G29" s="140"/>
      <c r="H29" s="140"/>
      <c r="I29" s="140"/>
      <c r="J29" s="140"/>
      <c r="K29" s="140"/>
      <c r="L29" s="1"/>
      <c r="AE29" s="66"/>
      <c r="AN29" s="110"/>
    </row>
    <row r="30" spans="1:46" ht="15" thickBot="1" x14ac:dyDescent="0.35">
      <c r="A30" s="1"/>
      <c r="B30" s="133"/>
      <c r="C30" s="140"/>
      <c r="D30" s="140"/>
      <c r="E30" s="140"/>
      <c r="F30" s="140"/>
      <c r="G30" s="140"/>
      <c r="H30" s="140"/>
      <c r="I30" s="140"/>
      <c r="J30" s="140"/>
      <c r="K30" s="140"/>
      <c r="L30" s="1"/>
      <c r="AE30" s="66"/>
      <c r="AN30" s="110"/>
    </row>
    <row r="31" spans="1:46" ht="15" thickBot="1" x14ac:dyDescent="0.35">
      <c r="A31" s="1"/>
      <c r="B31" s="133"/>
      <c r="C31" s="140"/>
      <c r="D31" s="140"/>
      <c r="E31" s="140"/>
      <c r="F31" s="140"/>
      <c r="G31" s="140"/>
      <c r="H31" s="140"/>
      <c r="I31" s="140"/>
      <c r="J31" s="140"/>
      <c r="K31" s="140"/>
      <c r="L31" s="1"/>
      <c r="AE31" s="66"/>
      <c r="AN31" s="110"/>
    </row>
    <row r="32" spans="1:46" ht="15" thickBot="1" x14ac:dyDescent="0.35">
      <c r="A32" s="1"/>
      <c r="B32" s="133"/>
      <c r="C32" s="141"/>
      <c r="D32" s="141"/>
      <c r="E32" s="141"/>
      <c r="F32" s="141"/>
      <c r="G32" s="141"/>
      <c r="H32" s="141"/>
      <c r="I32" s="141"/>
      <c r="J32" s="141"/>
      <c r="K32" s="141"/>
      <c r="L32" s="1"/>
      <c r="AE32" s="66"/>
      <c r="AN32" s="110"/>
    </row>
    <row r="33" spans="1:46" ht="115.8" thickBot="1" x14ac:dyDescent="0.35">
      <c r="A33" s="1"/>
      <c r="B33" s="91" t="s">
        <v>34</v>
      </c>
      <c r="C33" s="103">
        <v>3</v>
      </c>
      <c r="D33" s="137" t="s">
        <v>16</v>
      </c>
      <c r="E33" s="99"/>
      <c r="F33" s="99" t="s">
        <v>5</v>
      </c>
      <c r="G33" s="99" t="s">
        <v>5</v>
      </c>
      <c r="H33" s="103">
        <v>5</v>
      </c>
      <c r="I33" s="103">
        <v>5</v>
      </c>
      <c r="J33" s="103" t="s">
        <v>5</v>
      </c>
      <c r="K33" s="138" t="s">
        <v>77</v>
      </c>
      <c r="L33" s="1"/>
      <c r="AE33" s="66"/>
      <c r="AF33">
        <f>$H$33*(Data!AF33-MIN(Data!$AF$33:'Data'!$AK$33))/(MAX(Data!$AF$33:'Data'!$AK$33)-  MIN(Data!$AF$33:'Data'!$AK$33))</f>
        <v>5</v>
      </c>
      <c r="AG33">
        <f>$H$33*(Data!AG33-MIN(Data!$AF$33:'Data'!$AK$33))/(MAX(Data!$AF$33:'Data'!$AK$33)-  MIN(Data!$AF$33:'Data'!$AK$33))</f>
        <v>3.3333333333333335</v>
      </c>
      <c r="AH33">
        <f>$H$33*(Data!AH33-MIN(Data!$AF$33:'Data'!$AK$33))/(MAX(Data!$AF$33:'Data'!$AK$33)-  MIN(Data!$AF$33:'Data'!$AK$33))</f>
        <v>1.6666666666666667</v>
      </c>
      <c r="AI33">
        <f>$H$33*(Data!AI33-MIN(Data!$AF$33:'Data'!$AK$33))/(MAX(Data!$AF$33:'Data'!$AK$33)-  MIN(Data!$AF$33:'Data'!$AK$33))</f>
        <v>0</v>
      </c>
      <c r="AJ33">
        <f>$H$33*(Data!AJ33-MIN(Data!$AF$33:'Data'!$AK$33))/(MAX(Data!$AF$33:'Data'!$AK$33)-  MIN(Data!$AF$33:'Data'!$AK$33))</f>
        <v>0</v>
      </c>
      <c r="AK33">
        <f>$H$33*(Data!AK33-MIN(Data!$AF$33:'Data'!$AK$33))/(MAX(Data!$AF$33:'Data'!$AK$33)-  MIN(Data!$AF$33:'Data'!$AK$33))</f>
        <v>0</v>
      </c>
      <c r="AM33">
        <f>$I$33*(Data!AM33-MIN(Data!$AM$33:'Data'!$AP$33))/(MAX(Data!$AM$33:'Data'!$AP$33)-  MIN(Data!$AM$33:'Data'!$AP$33))</f>
        <v>5</v>
      </c>
      <c r="AN33">
        <f>$H$33*(Data!AN33-MIN(Data!$AM$33:'Data'!$AP$33))/(MAX(Data!$AM$33:'Data'!$AP$33)-  MIN(Data!$AM$33:'Data'!$AP$33))</f>
        <v>3.3333333333333335</v>
      </c>
      <c r="AO33">
        <f>$H$33*(Data!AO33-MIN(Data!$AM$33:'Data'!$AP$33))/(MAX(Data!$AM$33:'Data'!$AP$33)-  MIN(Data!$AM$33:'Data'!$AP$33))</f>
        <v>1.6666666666666667</v>
      </c>
      <c r="AP33">
        <f>$H$33*(Data!AP33-MIN(Data!$AM$33:'Data'!$AP$33))/(MAX(Data!$AM$33:'Data'!$AP$33)-  MIN(Data!$AM$33:'Data'!$AP$33))</f>
        <v>0</v>
      </c>
    </row>
    <row r="34" spans="1:46" ht="115.8" thickBot="1" x14ac:dyDescent="0.35">
      <c r="A34" s="1"/>
      <c r="B34" s="91"/>
      <c r="C34" s="17">
        <v>4</v>
      </c>
      <c r="D34" s="22" t="s">
        <v>15</v>
      </c>
      <c r="E34" s="39" t="s">
        <v>5</v>
      </c>
      <c r="F34" s="39" t="s">
        <v>5</v>
      </c>
      <c r="G34" s="39" t="s">
        <v>5</v>
      </c>
      <c r="H34" s="17">
        <v>8</v>
      </c>
      <c r="I34" s="17">
        <v>8</v>
      </c>
      <c r="J34" s="17" t="s">
        <v>5</v>
      </c>
      <c r="K34" s="5" t="s">
        <v>21</v>
      </c>
      <c r="L34" s="1"/>
      <c r="AE34" s="66"/>
      <c r="AF34">
        <f>$H$34*(Data!AF34-MIN(Data!$AF$34:'Data'!$AK$34))/(MAX(Data!$AF$34:'Data'!$AK$34)-  MIN(Data!$AF$34:'Data'!$AK$34))</f>
        <v>8</v>
      </c>
      <c r="AG34">
        <f>$H$34*(Data!AG34-MIN(Data!$AF$34:'Data'!$AK$34))/(MAX(Data!$AF$34:'Data'!$AK$34)-  MIN(Data!$AF$34:'Data'!$AK$34))</f>
        <v>5.333333333333333</v>
      </c>
      <c r="AH34">
        <f>$H$34*(Data!AH34-MIN(Data!$AF$34:'Data'!$AK$34))/(MAX(Data!$AF$34:'Data'!$AK$34)-  MIN(Data!$AF$34:'Data'!$AK$34))</f>
        <v>2.6666666666666665</v>
      </c>
      <c r="AI34">
        <f>$H$34*(Data!AI34-MIN(Data!$AF$34:'Data'!$AK$34))/(MAX(Data!$AF$34:'Data'!$AK$34)-  MIN(Data!$AF$34:'Data'!$AK$34))</f>
        <v>0</v>
      </c>
      <c r="AJ34">
        <f>$H$34*(Data!AJ34-MIN(Data!$AF$34:'Data'!$AK$34))/(MAX(Data!$AF$34:'Data'!$AK$34)-  MIN(Data!$AF$34:'Data'!$AK$34))</f>
        <v>0</v>
      </c>
      <c r="AK34">
        <f>$H$34*(Data!AK34-MIN(Data!$AF$34:'Data'!$AK$34))/(MAX(Data!$AF$34:'Data'!$AK$34)-  MIN(Data!$AF$34:'Data'!$AK$34))</f>
        <v>0</v>
      </c>
      <c r="AM34">
        <f>$I$34*(Data!AM34-MIN(Data!$AM$34:'Data'!$AP$34))/(MAX(Data!$AM$34:'Data'!$AP$34)-  MIN(Data!$AM$34:'Data'!$AP$34))</f>
        <v>8</v>
      </c>
      <c r="AN34">
        <f>$I$34*(Data!AN34-MIN(Data!$AM$34:'Data'!$AP$34))/(MAX(Data!$AM$34:'Data'!$AP$34)-  MIN(Data!$AM$34:'Data'!$AP$34))</f>
        <v>5.333333333333333</v>
      </c>
      <c r="AO34">
        <f>$I$34*(Data!AO34-MIN(Data!$AM$34:'Data'!$AP$34))/(MAX(Data!$AM$34:'Data'!$AP$34)-  MIN(Data!$AM$34:'Data'!$AP$34))</f>
        <v>2.6666666666666665</v>
      </c>
      <c r="AP34">
        <f>$I$34*(Data!AP34-MIN(Data!$AM$34:'Data'!$AP$34))/(MAX(Data!$AM$34:'Data'!$AP$34)-  MIN(Data!$AM$34:'Data'!$AP$34))</f>
        <v>0</v>
      </c>
    </row>
    <row r="35" spans="1:46" ht="115.8" thickBot="1" x14ac:dyDescent="0.35">
      <c r="A35" s="1"/>
      <c r="B35" s="91"/>
      <c r="C35" s="17">
        <v>5</v>
      </c>
      <c r="D35" s="49" t="s">
        <v>7</v>
      </c>
      <c r="E35" s="39" t="s">
        <v>5</v>
      </c>
      <c r="F35" s="39" t="s">
        <v>113</v>
      </c>
      <c r="G35" s="39" t="s">
        <v>5</v>
      </c>
      <c r="H35" s="17">
        <v>8</v>
      </c>
      <c r="I35" s="17">
        <v>8</v>
      </c>
      <c r="J35" s="17" t="s">
        <v>5</v>
      </c>
      <c r="K35" s="5" t="s">
        <v>8</v>
      </c>
      <c r="L35" s="1"/>
      <c r="AE35" s="66"/>
      <c r="AF35">
        <f>$H$35*(Data!AF35-MIN(Data!$AF$35:'Data'!$AK$35))/(MAX(Data!$AF$35:'Data'!$AK$35)- MIN(Data!$AF$35:'Data'!$AK$35))</f>
        <v>8</v>
      </c>
      <c r="AG35">
        <f>$H$35*(Data!AG35-MIN(Data!$AF$35:'Data'!$AK$35))/(MAX(Data!$AF$35:'Data'!$AK$35)- MIN(Data!$AF$35:'Data'!$AK$35))</f>
        <v>5.333333333333333</v>
      </c>
      <c r="AH35">
        <f>$H$35*(Data!AH35-MIN(Data!$AF$35:'Data'!$AK$35))/(MAX(Data!$AF$35:'Data'!$AK$35)- MIN(Data!$AF$35:'Data'!$AK$35))</f>
        <v>2.6666666666666665</v>
      </c>
      <c r="AI35">
        <f>$H$35*(Data!AI35-MIN(Data!$AF$35:'Data'!$AK$35))/(MAX(Data!$AF$35:'Data'!$AK$35)- MIN(Data!$AF$35:'Data'!$AK$35))</f>
        <v>0</v>
      </c>
      <c r="AJ35">
        <f>$H$35*(Data!AJ35-MIN(Data!$AF$35:'Data'!$AK$35))/(MAX(Data!$AF$35:'Data'!$AK$35)- MIN(Data!$AF$35:'Data'!$AK$35))</f>
        <v>0</v>
      </c>
      <c r="AK35">
        <f>$H$35*(Data!AK35-MIN(Data!$AF$35:'Data'!$AK$35))/(MAX(Data!$AF$35:'Data'!$AK$35)- MIN(Data!$AF$35:'Data'!$AK$35))</f>
        <v>0</v>
      </c>
      <c r="AM35">
        <f>$I$35*(Data!AM35-MIN(Data!$AM$35:'Data'!$AP$35))/(MAX(Data!$AM$35:'Data'!$AP$35)-  MIN(Data!$AM$35:'Data'!$AP$35))</f>
        <v>8</v>
      </c>
      <c r="AN35">
        <f>$I$35*(Data!AN35-MIN(Data!$AM$35:'Data'!$AP$35))/(MAX(Data!$AM$35:'Data'!$AP$35)-  MIN(Data!$AM$35:'Data'!$AP$35))</f>
        <v>5.333333333333333</v>
      </c>
      <c r="AO35">
        <f>$I$35*(Data!AO35-MIN(Data!$AM$35:'Data'!$AP$35))/(MAX(Data!$AM$35:'Data'!$AP$35)-  MIN(Data!$AM$35:'Data'!$AP$35))</f>
        <v>2.6666666666666665</v>
      </c>
      <c r="AP35">
        <f>$I$35*(Data!AP35-MIN(Data!$AM$35:'Data'!$AP$35))/(MAX(Data!$AM$35:'Data'!$AP$35)-  MIN(Data!$AM$35:'Data'!$AP$35))</f>
        <v>0</v>
      </c>
    </row>
    <row r="36" spans="1:46" ht="58.2" thickBot="1" x14ac:dyDescent="0.35">
      <c r="A36" s="1"/>
      <c r="B36" s="63"/>
      <c r="C36" s="17">
        <v>6</v>
      </c>
      <c r="D36" s="81" t="s">
        <v>12</v>
      </c>
      <c r="E36" s="42">
        <v>0.65</v>
      </c>
      <c r="F36" s="39" t="s">
        <v>53</v>
      </c>
      <c r="G36" s="39" t="s">
        <v>5</v>
      </c>
      <c r="H36" s="17">
        <v>2</v>
      </c>
      <c r="I36" s="30">
        <v>2</v>
      </c>
      <c r="J36" s="17" t="s">
        <v>5</v>
      </c>
      <c r="K36" s="55" t="s">
        <v>64</v>
      </c>
      <c r="L36" s="1"/>
      <c r="AE36" s="66"/>
      <c r="AF36">
        <f>-((-$H$36-$H$36)*(Data!AF36-MIN(Data!$AF$36:'Data'!$AK$36))/(MAX(Data!$AF$36:'Data'!$AK$36)- MIN(Data!$AF$36:'Data'!$AK$36))+$H$36)</f>
        <v>2</v>
      </c>
      <c r="AG36">
        <f>-((-$H$36-$H$36)*(Data!AG36-MIN(Data!$AF$36:'Data'!$AK$36))/(MAX(Data!$AF$36:'Data'!$AK$36)- MIN(Data!$AF$36:'Data'!$AK$36))+$H$36)</f>
        <v>0.66666666666666652</v>
      </c>
      <c r="AH36">
        <f>-((-$H$36-$H$36)*(Data!AH36-MIN(Data!$AF$36:'Data'!$AK$36))/(MAX(Data!$AF$36:'Data'!$AK$36)- MIN(Data!$AF$36:'Data'!$AK$36))+$H$36)</f>
        <v>-0.66666666666666674</v>
      </c>
      <c r="AI36">
        <f>-((-$H$36-$H$36)*(Data!AI36-MIN(Data!$AF$36:'Data'!$AK$36))/(MAX(Data!$AF$36:'Data'!$AK$36)- MIN(Data!$AF$36:'Data'!$AK$36))+$H$36)</f>
        <v>-2</v>
      </c>
      <c r="AJ36">
        <f>-((-$H$36-$H$36)*(Data!AJ36-MIN(Data!$AF$36:'Data'!$AK$36))/(MAX(Data!$AF$36:'Data'!$AK$36)- MIN(Data!$AF$36:'Data'!$AK$36))+$H$36)</f>
        <v>-2</v>
      </c>
      <c r="AK36">
        <f>-((-$H$36-$H$36)*(Data!AK36-MIN(Data!$AF$36:'Data'!$AK$36))/(MAX(Data!$AF$36:'Data'!$AK$36)- MIN(Data!$AF$36:'Data'!$AK$36))+$H$36)</f>
        <v>-2</v>
      </c>
      <c r="AM36">
        <f>-((-$I$36-$I$36)*(Data!AM36-MIN(Data!$AM$36:'Data'!$AP$36))/(MAX(Data!$AM$36:'Data'!$AP$36)- MIN(Data!$AM$36:'Data'!$AP$36))+$I$36)</f>
        <v>2</v>
      </c>
      <c r="AN36">
        <f>-((-$I$36-$I$36)*(Data!AN36-MIN(Data!$AM$36:'Data'!$AP$36))/(MAX(Data!$AM$36:'Data'!$AP$36)- MIN(Data!$AM$36:'Data'!$AP$36))+$I$36)</f>
        <v>0.66666666666666652</v>
      </c>
      <c r="AO36">
        <f>-((-$I$36-$I$36)*(Data!AO36-MIN(Data!$AM$36:'Data'!$AP$36))/(MAX(Data!$AM$36:'Data'!$AP$36)- MIN(Data!$AM$36:'Data'!$AP$36))+$I$36)</f>
        <v>-0.66666666666666674</v>
      </c>
      <c r="AP36">
        <f>-((-$I$36-$I$36)*(Data!AP36-MIN(Data!$AM$36:'Data'!$AP$36))/(MAX(Data!$AM$36:'Data'!$AP$36)- MIN(Data!$AM$36:'Data'!$AP$36))+$I$36)</f>
        <v>-2</v>
      </c>
    </row>
    <row r="37" spans="1:46" ht="72.599999999999994" thickBot="1" x14ac:dyDescent="0.35">
      <c r="A37" s="1"/>
      <c r="B37" s="63"/>
      <c r="C37" s="17">
        <v>7</v>
      </c>
      <c r="D37" s="81" t="s">
        <v>29</v>
      </c>
      <c r="E37" s="42">
        <v>0.65</v>
      </c>
      <c r="F37" s="39" t="s">
        <v>53</v>
      </c>
      <c r="G37" s="39" t="s">
        <v>5</v>
      </c>
      <c r="H37" s="17">
        <v>2</v>
      </c>
      <c r="I37" s="30">
        <v>2</v>
      </c>
      <c r="J37" s="17" t="s">
        <v>5</v>
      </c>
      <c r="K37" s="55" t="s">
        <v>78</v>
      </c>
      <c r="L37" s="1"/>
      <c r="AE37" s="66"/>
      <c r="AF37">
        <f>-((-$H$37-$H$37)*(Data!AF37-MIN(Data!$AF$37:'Data'!$AK$37))/(MAX(Data!$AF$37:'Data'!$AK$37)- MIN(Data!$AF$37:'Data'!$AK$37))+$H$37)</f>
        <v>2</v>
      </c>
      <c r="AG37">
        <f>-((-$H$37-$H$37)*(Data!AG37-MIN(Data!$AF$37:'Data'!$AK$37))/(MAX(Data!$AF$37:'Data'!$AK$37)- MIN(Data!$AF$37:'Data'!$AK$37))+$H$37)</f>
        <v>0.66666666666666652</v>
      </c>
      <c r="AH37">
        <f>-((-$H$37-$H$37)*(Data!AH37-MIN(Data!$AF$37:'Data'!$AK$37))/(MAX(Data!$AF$37:'Data'!$AK$37)- MIN(Data!$AF$37:'Data'!$AK$37))+$H$37)</f>
        <v>-0.66666666666666674</v>
      </c>
      <c r="AI37">
        <f>-((-$H$37-$H$37)*(Data!AI37-MIN(Data!$AF$37:'Data'!$AK$37))/(MAX(Data!$AF$37:'Data'!$AK$37)- MIN(Data!$AF$37:'Data'!$AK$37))+$H$37)</f>
        <v>-2</v>
      </c>
      <c r="AJ37">
        <f>-((-$H$37-$H$37)*(Data!AJ37-MIN(Data!$AF$37:'Data'!$AK$37))/(MAX(Data!$AF$37:'Data'!$AK$37)- MIN(Data!$AF$37:'Data'!$AK$37))+$H$37)</f>
        <v>-2</v>
      </c>
      <c r="AK37">
        <f>-((-$H$37-$H$37)*(Data!AK37-MIN(Data!$AF$37:'Data'!$AK$37))/(MAX(Data!$AF$37:'Data'!$AK$37)- MIN(Data!$AF$37:'Data'!$AK$37))+$H$37)</f>
        <v>-2</v>
      </c>
      <c r="AM37">
        <f>-((-$I$37-$I$37)*(Data!AM37-MIN(Data!$AM$37:'Data'!$AP$37))/(MAX(Data!$AM$37:'Data'!$AP$37)- MIN(Data!$AM$37:'Data'!$AP$37))+$I$37)</f>
        <v>2</v>
      </c>
      <c r="AN37">
        <f>-((-$I$37-$I$37)*(Data!AN37-MIN(Data!$AM$37:'Data'!$AP$37))/(MAX(Data!$AM$37:'Data'!$AP$37)- MIN(Data!$AM$37:'Data'!$AP$37))+$I$37)</f>
        <v>0.66666666666666652</v>
      </c>
      <c r="AO37">
        <f>-((-$I$37-$I$37)*(Data!AO37-MIN(Data!$AM$37:'Data'!$AP$37))/(MAX(Data!$AM$37:'Data'!$AP$37)- MIN(Data!$AM$37:'Data'!$AP$37))+$I$37)</f>
        <v>-0.66666666666666674</v>
      </c>
      <c r="AP37">
        <f>-((-$I$37-$I$37)*(Data!AP37-MIN(Data!$AM$37:'Data'!$AP$37))/(MAX(Data!$AM$37:'Data'!$AP$37)- MIN(Data!$AM$37:'Data'!$AP$37))+$I$37)</f>
        <v>-2</v>
      </c>
    </row>
    <row r="38" spans="1:46" ht="29.4" thickBot="1" x14ac:dyDescent="0.35">
      <c r="A38" s="1"/>
      <c r="B38" s="63"/>
      <c r="C38" s="17">
        <v>8</v>
      </c>
      <c r="D38" s="19" t="s">
        <v>24</v>
      </c>
      <c r="E38" s="42" t="s">
        <v>5</v>
      </c>
      <c r="F38" s="39" t="s">
        <v>5</v>
      </c>
      <c r="G38" s="17" t="s">
        <v>5</v>
      </c>
      <c r="H38" s="17">
        <v>2</v>
      </c>
      <c r="I38" s="17">
        <v>2</v>
      </c>
      <c r="J38" s="17" t="s">
        <v>5</v>
      </c>
      <c r="K38" s="42" t="s">
        <v>56</v>
      </c>
      <c r="L38" s="1"/>
      <c r="AE38" s="66"/>
      <c r="AF38">
        <f>$H$38*(Data!AF38-MIN(Data!$AF$38:'Data'!$AK$38))/(MAX(Data!$AF$38:'Data'!$AK$38)-  MIN(Data!$AF$38:'Data'!$AK$38))</f>
        <v>2</v>
      </c>
      <c r="AG38">
        <f>$H$38*(Data!AG38-MIN(Data!$AF$38:'Data'!$AK$38))/(MAX(Data!$AF$38:'Data'!$AK$38)-  MIN(Data!$AF$38:'Data'!$AK$38))</f>
        <v>1</v>
      </c>
      <c r="AH38">
        <f>$H$38*(Data!AH38-MIN(Data!$AF$38:'Data'!$AK$38))/(MAX(Data!$AF$38:'Data'!$AK$38)-  MIN(Data!$AF$38:'Data'!$AK$38))</f>
        <v>0.2</v>
      </c>
      <c r="AI38">
        <f>$H$38*(Data!AI38-MIN(Data!$AF$38:'Data'!$AK$38))/(MAX(Data!$AF$38:'Data'!$AK$38)-  MIN(Data!$AF$38:'Data'!$AK$38))</f>
        <v>0</v>
      </c>
      <c r="AJ38">
        <f>$H$38*(Data!AJ38-MIN(Data!$AF$38:'Data'!$AK$38))/(MAX(Data!$AF$38:'Data'!$AK$38)-  MIN(Data!$AF$38:'Data'!$AK$38))</f>
        <v>0</v>
      </c>
      <c r="AK38">
        <f>$H$38*(Data!AK38-MIN(Data!$AF$38:'Data'!$AK$38))/(MAX(Data!$AF$38:'Data'!$AK$38)-  MIN(Data!$AF$38:'Data'!$AK$38))</f>
        <v>0</v>
      </c>
      <c r="AM38">
        <f>$I$38*(Data!AM38-MIN(Data!$AM$38:'Data'!$AP$38))/(MAX(Data!$AM$38:'Data'!$AP$38)-  MIN(Data!$AM$38:'Data'!$AP$38))</f>
        <v>2</v>
      </c>
      <c r="AN38">
        <f>$I$38*(Data!AN38-MIN(Data!$AM$38:'Data'!$AP$38))/(MAX(Data!$AM$38:'Data'!$AP$38)-  MIN(Data!$AM$38:'Data'!$AP$38))</f>
        <v>1</v>
      </c>
      <c r="AO38">
        <f>$I$38*(Data!AO38-MIN(Data!$AM$38:'Data'!$AP$38))/(MAX(Data!$AM$38:'Data'!$AP$38)-  MIN(Data!$AM$38:'Data'!$AP$38))</f>
        <v>0.2</v>
      </c>
      <c r="AP38">
        <f>$I$38*(Data!AP38-MIN(Data!$AM$38:'Data'!$AP$38))/(MAX(Data!$AM$38:'Data'!$AP$38)-  MIN(Data!$AM$38:'Data'!$AP$38))</f>
        <v>0</v>
      </c>
    </row>
    <row r="39" spans="1:46" ht="409.6" customHeight="1" thickBot="1" x14ac:dyDescent="0.35">
      <c r="A39" s="1"/>
      <c r="B39" s="63"/>
      <c r="C39" s="94">
        <v>9</v>
      </c>
      <c r="D39" s="142" t="s">
        <v>25</v>
      </c>
      <c r="E39" s="135" t="s">
        <v>5</v>
      </c>
      <c r="F39" s="96"/>
      <c r="G39" s="94" t="s">
        <v>5</v>
      </c>
      <c r="H39" s="94">
        <v>3</v>
      </c>
      <c r="I39" s="94">
        <v>3</v>
      </c>
      <c r="J39" s="94" t="s">
        <v>5</v>
      </c>
      <c r="K39" s="136" t="s">
        <v>58</v>
      </c>
      <c r="L39" s="1"/>
      <c r="AE39" s="66"/>
      <c r="AF39">
        <f>$H$39*(Data!AF39-MIN(Data!$AF$39:'Data'!$AK$39))/(MAX(Data!$AF$39:'Data'!$AK$39)-  MIN(Data!$AF$39:'Data'!$AK$39))</f>
        <v>3</v>
      </c>
      <c r="AG39">
        <f>$H$39*(Data!AG39-MIN(Data!$AF$39:'Data'!$AK$39))/(MAX(Data!$AF$39:'Data'!$AK$39)-  MIN(Data!$AF$39:'Data'!$AK$39))</f>
        <v>2</v>
      </c>
      <c r="AH39">
        <f>$H$39*(Data!AH39-MIN(Data!$AF$39:'Data'!$AK$39))/(MAX(Data!$AF$39:'Data'!$AK$39)-  MIN(Data!$AF$39:'Data'!$AK$39))</f>
        <v>1</v>
      </c>
      <c r="AI39">
        <f>$H$39*(Data!AI39-MIN(Data!$AF$39:'Data'!$AK$39))/(MAX(Data!$AF$39:'Data'!$AK$39)-  MIN(Data!$AF$39:'Data'!$AK$39))</f>
        <v>0</v>
      </c>
      <c r="AJ39">
        <f>$H$39*(Data!AJ39-MIN(Data!$AF$39:'Data'!$AK$39))/(MAX(Data!$AF$39:'Data'!$AK$39)-  MIN(Data!$AF$39:'Data'!$AK$39))</f>
        <v>0</v>
      </c>
      <c r="AK39">
        <f>$H$39*(Data!AK39-MIN(Data!$AF$39:'Data'!$AK$39))/(MAX(Data!$AF$39:'Data'!$AK$39)-  MIN(Data!$AF$39:'Data'!$AK$39))</f>
        <v>0</v>
      </c>
      <c r="AM39">
        <f>$I$39*(Data!AM39-MIN(Data!$AM$39:'Data'!$AP$39))/(MAX(Data!$AM$39:'Data'!$AP$39)-  MIN(Data!$AM$39:'Data'!$AP$39))</f>
        <v>3</v>
      </c>
      <c r="AN39">
        <f>$I$39*(Data!AN39-MIN(Data!$AM$39:'Data'!$AP$39))/(MAX(Data!$AM$39:'Data'!$AP$39)-  MIN(Data!$AM$39:'Data'!$AP$39))</f>
        <v>2</v>
      </c>
      <c r="AO39">
        <f>$I$39*(Data!AO39-MIN(Data!$AM$39:'Data'!$AP$39))/(MAX(Data!$AM$39:'Data'!$AP$39)-  MIN(Data!$AM$39:'Data'!$AP$39))</f>
        <v>1</v>
      </c>
      <c r="AP39">
        <f>$I$39*(Data!AP39-MIN(Data!$AM$39:'Data'!$AP$39))/(MAX(Data!$AM$39:'Data'!$AP$39)-  MIN(Data!$AM$39:'Data'!$AP$39))</f>
        <v>0</v>
      </c>
    </row>
    <row r="40" spans="1:46" ht="15" thickBot="1" x14ac:dyDescent="0.35">
      <c r="A40" s="1"/>
      <c r="B40" s="63"/>
      <c r="C40" s="77"/>
      <c r="D40" s="77"/>
      <c r="E40" s="77"/>
      <c r="F40" s="77"/>
      <c r="G40" s="77"/>
      <c r="H40" s="77"/>
      <c r="I40" s="77"/>
      <c r="J40" s="77"/>
      <c r="K40" s="77"/>
      <c r="L40" s="1"/>
      <c r="AE40" s="66"/>
      <c r="AN40" s="110"/>
    </row>
    <row r="41" spans="1:46" ht="15" thickBot="1" x14ac:dyDescent="0.35">
      <c r="A41" s="1"/>
      <c r="B41" s="63"/>
      <c r="C41" s="77"/>
      <c r="D41" s="77"/>
      <c r="E41" s="77"/>
      <c r="F41" s="77"/>
      <c r="G41" s="77"/>
      <c r="H41" s="77"/>
      <c r="I41" s="77"/>
      <c r="J41" s="77"/>
      <c r="K41" s="77"/>
      <c r="L41" s="1"/>
      <c r="AE41" s="66"/>
      <c r="AN41" s="110"/>
    </row>
    <row r="42" spans="1:46" ht="15" thickBot="1" x14ac:dyDescent="0.35">
      <c r="A42" s="1"/>
      <c r="B42" s="63"/>
      <c r="C42" s="77"/>
      <c r="D42" s="77"/>
      <c r="E42" s="77"/>
      <c r="F42" s="77"/>
      <c r="G42" s="77"/>
      <c r="H42" s="77"/>
      <c r="I42" s="77"/>
      <c r="J42" s="77"/>
      <c r="K42" s="77"/>
      <c r="L42" s="1"/>
      <c r="AE42" s="66"/>
      <c r="AN42" s="110"/>
    </row>
    <row r="43" spans="1:46" ht="15" thickBot="1" x14ac:dyDescent="0.35">
      <c r="A43" s="1"/>
      <c r="B43" s="143"/>
      <c r="C43" s="101"/>
      <c r="D43" s="101"/>
      <c r="E43" s="101"/>
      <c r="F43" s="101"/>
      <c r="G43" s="101"/>
      <c r="H43" s="101"/>
      <c r="I43" s="101"/>
      <c r="J43" s="101"/>
      <c r="K43" s="101"/>
      <c r="L43" s="1"/>
      <c r="AE43" s="66"/>
      <c r="AN43" s="110"/>
    </row>
    <row r="44" spans="1:46" ht="72.599999999999994" thickBot="1" x14ac:dyDescent="0.35">
      <c r="A44" s="1"/>
      <c r="B44" s="92" t="s">
        <v>33</v>
      </c>
      <c r="C44" s="103">
        <v>3</v>
      </c>
      <c r="D44" s="137" t="s">
        <v>15</v>
      </c>
      <c r="E44" s="99" t="s">
        <v>5</v>
      </c>
      <c r="F44" s="99" t="s">
        <v>5</v>
      </c>
      <c r="G44" s="99" t="s">
        <v>5</v>
      </c>
      <c r="H44" s="99" t="s">
        <v>5</v>
      </c>
      <c r="I44" s="99" t="s">
        <v>5</v>
      </c>
      <c r="J44" s="103">
        <v>8</v>
      </c>
      <c r="K44" s="138" t="s">
        <v>63</v>
      </c>
      <c r="L44" s="1"/>
      <c r="AE44" s="66"/>
      <c r="AN44" s="110"/>
      <c r="AR44">
        <f>$J$44*(Data!AR44-MIN(Data!$AR$44:'Data'!$AT$44))/(MAX(Data!$AR$44:'Data'!$AT$44)-  MIN(Data!$AR$44:'Data'!$AT$44))</f>
        <v>8</v>
      </c>
      <c r="AS44">
        <f>$J$44*(Data!AS44-MIN(Data!$AR$44:'Data'!$AT$44))/(MAX(Data!$AR$44:'Data'!$AT$44)-  MIN(Data!$AR$44:'Data'!$AT$44))</f>
        <v>4</v>
      </c>
      <c r="AT44">
        <f>$J$44*(Data!AT44-MIN(Data!$AR$44:'Data'!$AT$44))/(MAX(Data!$AR$44:'Data'!$AT$44)-  MIN(Data!$AR$44:'Data'!$AT$44))</f>
        <v>0</v>
      </c>
    </row>
    <row r="45" spans="1:46" ht="115.8" thickBot="1" x14ac:dyDescent="0.35">
      <c r="A45" s="1"/>
      <c r="B45" s="92"/>
      <c r="C45" s="17">
        <v>4</v>
      </c>
      <c r="D45" s="49" t="s">
        <v>7</v>
      </c>
      <c r="E45" s="39" t="s">
        <v>5</v>
      </c>
      <c r="F45" s="39" t="s">
        <v>5</v>
      </c>
      <c r="G45" s="39" t="s">
        <v>5</v>
      </c>
      <c r="H45" s="39" t="s">
        <v>5</v>
      </c>
      <c r="I45" s="39" t="s">
        <v>5</v>
      </c>
      <c r="J45" s="17">
        <v>8</v>
      </c>
      <c r="K45" s="5" t="s">
        <v>8</v>
      </c>
      <c r="L45" s="1"/>
      <c r="AE45" s="66"/>
      <c r="AN45" s="110"/>
      <c r="AR45">
        <f>$J$45*(Data!AR45-MIN(Data!$AR$45:'Data'!$AT$45))/(MAX(Data!$AR$45:'Data'!$AT$45)-  MIN(Data!$AR$45:'Data'!$AT$45))</f>
        <v>8</v>
      </c>
      <c r="AS45">
        <f>$J$45*(Data!AS45-MIN(Data!$AR$45:'Data'!$AT$45))/(MAX(Data!$AR$45:'Data'!$AT$45)-  MIN(Data!$AR$45:'Data'!$AT$45))</f>
        <v>4</v>
      </c>
      <c r="AT45">
        <f>$J$45*(Data!AT45-MIN(Data!$AR$45:'Data'!$AT$45))/(MAX(Data!$AR$45:'Data'!$AT$45)-  MIN(Data!$AR$45:'Data'!$AT$45))</f>
        <v>0</v>
      </c>
    </row>
    <row r="46" spans="1:46" ht="58.2" thickBot="1" x14ac:dyDescent="0.35">
      <c r="A46" s="1"/>
      <c r="B46" s="62"/>
      <c r="C46" s="17">
        <v>5</v>
      </c>
      <c r="D46" s="49" t="s">
        <v>12</v>
      </c>
      <c r="E46" s="42">
        <v>0.65</v>
      </c>
      <c r="F46" s="39" t="s">
        <v>53</v>
      </c>
      <c r="G46" s="39" t="s">
        <v>5</v>
      </c>
      <c r="H46" s="39" t="s">
        <v>5</v>
      </c>
      <c r="I46" s="39" t="s">
        <v>5</v>
      </c>
      <c r="J46" s="17">
        <v>2</v>
      </c>
      <c r="K46" s="13" t="s">
        <v>86</v>
      </c>
      <c r="L46" s="1"/>
      <c r="AE46" s="66"/>
      <c r="AN46" s="110"/>
      <c r="AR46">
        <f>-((-$J$46-$J$46)*(Data!AR46-MIN(Data!$AR$46:'Data'!$AT$46))/(MAX(Data!$AR$46:'Data'!$AT$46)- MIN(Data!$AR$46:'Data'!$AT$46))+$J$46)</f>
        <v>2</v>
      </c>
      <c r="AS46">
        <f>-((-$J$46-$J$46)*(Data!AS46-MIN(Data!$AR$46:'Data'!$AT$46))/(MAX(Data!$AR$46:'Data'!$AT$46)- MIN(Data!$AR$46:'Data'!$AT$46))+$J$46)</f>
        <v>0</v>
      </c>
      <c r="AT46">
        <f>-((-$J$46-$J$46)*(Data!AT46-MIN(Data!$AR$46:'Data'!$AT$46))/(MAX(Data!$AR$46:'Data'!$AT$46)- MIN(Data!$AR$46:'Data'!$AT$46))+$J$46)</f>
        <v>-2</v>
      </c>
    </row>
    <row r="47" spans="1:46" ht="87" thickBot="1" x14ac:dyDescent="0.35">
      <c r="A47" s="1"/>
      <c r="B47" s="62"/>
      <c r="C47" s="17">
        <v>6</v>
      </c>
      <c r="D47" s="49" t="s">
        <v>13</v>
      </c>
      <c r="E47" s="42">
        <v>0.65</v>
      </c>
      <c r="F47" s="39" t="s">
        <v>53</v>
      </c>
      <c r="G47" s="39" t="s">
        <v>5</v>
      </c>
      <c r="H47" s="39" t="s">
        <v>5</v>
      </c>
      <c r="I47" s="39" t="s">
        <v>5</v>
      </c>
      <c r="J47" s="17">
        <v>2</v>
      </c>
      <c r="K47" s="13" t="s">
        <v>87</v>
      </c>
      <c r="L47" s="1"/>
      <c r="AE47" s="66"/>
      <c r="AN47" s="110"/>
      <c r="AR47">
        <f>-((-$J$47-$J$47)*(Data!AR47-MIN(Data!$AR$47:'Data'!$AT$47))/(MAX(Data!$AR$47:'Data'!$AT$47)- MIN(Data!$AR$47:'Data'!$AT$47))+$J$47)</f>
        <v>2</v>
      </c>
      <c r="AS47">
        <f>-((-$J$47-$J$47)*(Data!AS47-MIN(Data!$AR$47:'Data'!$AT$47))/(MAX(Data!$AR$47:'Data'!$AT$47)- MIN(Data!$AR$47:'Data'!$AT$47))+$J$47)</f>
        <v>0</v>
      </c>
      <c r="AT47">
        <f>-((-$J$47-$J$47)*(Data!AT47-MIN(Data!$AR$47:'Data'!$AT$47))/(MAX(Data!$AR$47:'Data'!$AT$47)- MIN(Data!$AR$47:'Data'!$AT$47))+$J$47)</f>
        <v>-2</v>
      </c>
    </row>
    <row r="48" spans="1:46" ht="101.4" thickBot="1" x14ac:dyDescent="0.35">
      <c r="A48" s="1"/>
      <c r="B48" s="62"/>
      <c r="C48" s="17">
        <v>7</v>
      </c>
      <c r="D48" s="22" t="s">
        <v>11</v>
      </c>
      <c r="E48" s="39" t="s">
        <v>5</v>
      </c>
      <c r="F48" s="39" t="s">
        <v>5</v>
      </c>
      <c r="G48" s="39" t="s">
        <v>5</v>
      </c>
      <c r="H48" s="39" t="s">
        <v>5</v>
      </c>
      <c r="I48" s="39" t="s">
        <v>5</v>
      </c>
      <c r="J48" s="17">
        <v>5</v>
      </c>
      <c r="K48" s="5" t="s">
        <v>65</v>
      </c>
      <c r="L48" s="1"/>
      <c r="AE48" s="66"/>
      <c r="AN48" s="110"/>
      <c r="AR48">
        <f>$J$48*(Data!AR47-MIN(Data!$AR$48:'Data'!$AT$48))/(MAX(Data!$AR$48:'Data'!$AT$48)-  MIN(Data!$AR$48:'Data'!$AT$48))</f>
        <v>5</v>
      </c>
      <c r="AS48">
        <f>$J$48*(Data!AS47-MIN(Data!$AR$48:'Data'!$AT$48))/(MAX(Data!$AR$48:'Data'!$AT$48)-  MIN(Data!$AR$48:'Data'!$AT$48))</f>
        <v>2.5</v>
      </c>
      <c r="AT48">
        <f>$J$48*(Data!AT47-MIN(Data!$AR$48:'Data'!$AT$48))/(MAX(Data!$AR$48:'Data'!$AT$48)-  MIN(Data!$AR$48:'Data'!$AT$48))</f>
        <v>0</v>
      </c>
    </row>
    <row r="49" spans="1:46" ht="29.4" thickBot="1" x14ac:dyDescent="0.35">
      <c r="A49" s="1"/>
      <c r="B49" s="62"/>
      <c r="C49" s="17">
        <v>8</v>
      </c>
      <c r="D49" s="19" t="s">
        <v>24</v>
      </c>
      <c r="E49" s="42" t="s">
        <v>5</v>
      </c>
      <c r="F49" s="39" t="s">
        <v>5</v>
      </c>
      <c r="G49" s="17" t="s">
        <v>5</v>
      </c>
      <c r="H49" s="17" t="s">
        <v>5</v>
      </c>
      <c r="I49" s="17" t="s">
        <v>5</v>
      </c>
      <c r="J49" s="17">
        <v>2</v>
      </c>
      <c r="K49" s="42" t="s">
        <v>56</v>
      </c>
      <c r="L49" s="1"/>
      <c r="AE49" s="66"/>
      <c r="AN49" s="110"/>
      <c r="AR49">
        <f>$J$49*(Data!AR49-MIN(Data!$AR$49:'Data'!$AT$49))/(MAX(Data!$AR$49:'Data'!$AT$49)-  MIN(Data!$AR$49:'Data'!$AT$49))</f>
        <v>2</v>
      </c>
      <c r="AS49">
        <f>$J$49*(Data!AS49-MIN(Data!$AR$49:'Data'!$AT$49))/(MAX(Data!$AR$49:'Data'!$AT$49)-  MIN(Data!$AR$49:'Data'!$AT$49))</f>
        <v>0.88888888888888884</v>
      </c>
      <c r="AT49">
        <f>$J$49*(Data!AT49-MIN(Data!$AR$49:'Data'!$AT$49))/(MAX(Data!$AR$49:'Data'!$AT$49)-  MIN(Data!$AR$49:'Data'!$AT$49))</f>
        <v>0</v>
      </c>
    </row>
    <row r="50" spans="1:46" ht="403.8" thickBot="1" x14ac:dyDescent="0.35">
      <c r="A50" s="1"/>
      <c r="B50" s="62"/>
      <c r="C50" s="77">
        <v>9</v>
      </c>
      <c r="D50" s="77" t="s">
        <v>25</v>
      </c>
      <c r="E50" s="77" t="s">
        <v>5</v>
      </c>
      <c r="F50" s="77"/>
      <c r="G50" s="77" t="s">
        <v>5</v>
      </c>
      <c r="H50" s="77" t="s">
        <v>5</v>
      </c>
      <c r="I50" s="77" t="s">
        <v>5</v>
      </c>
      <c r="J50" s="77">
        <v>3</v>
      </c>
      <c r="K50" s="77" t="s">
        <v>58</v>
      </c>
      <c r="L50" s="1"/>
      <c r="AE50" s="66"/>
      <c r="AN50" s="110"/>
      <c r="AR50">
        <f>$J$50*(Data!AR50-MIN(Data!$AR$50:'Data'!$AT$50))/(MAX(Data!$AR$50:'Data'!$AT$50)-  MIN(Data!$AR$50:'Data'!$AT$50))</f>
        <v>3</v>
      </c>
      <c r="AS50">
        <f>$J$50*(Data!AS50-MIN(Data!$AR$50:'Data'!$AT$50))/(MAX(Data!$AR$50:'Data'!$AT$50)-  MIN(Data!$AR$50:'Data'!$AT$50))</f>
        <v>1.5</v>
      </c>
      <c r="AT50">
        <f>$J$50*(Data!AT50-MIN(Data!$AR$50:'Data'!$AT$50))/(MAX(Data!$AR$50:'Data'!$AT$50)-  MIN(Data!$AR$50:'Data'!$AT$50))</f>
        <v>0</v>
      </c>
    </row>
    <row r="51" spans="1:46" ht="15" thickBot="1" x14ac:dyDescent="0.35">
      <c r="A51" s="1"/>
      <c r="B51" s="62"/>
      <c r="C51" s="77"/>
      <c r="D51" s="77"/>
      <c r="E51" s="77"/>
      <c r="F51" s="77"/>
      <c r="G51" s="77"/>
      <c r="H51" s="77"/>
      <c r="I51" s="77"/>
      <c r="J51" s="102"/>
      <c r="K51" s="139"/>
      <c r="L51" s="1"/>
      <c r="AE51" s="66"/>
      <c r="AN51" s="110"/>
    </row>
    <row r="52" spans="1:46" ht="15" thickBot="1" x14ac:dyDescent="0.35">
      <c r="A52" s="1"/>
      <c r="B52" s="62"/>
      <c r="C52" s="77"/>
      <c r="D52" s="77"/>
      <c r="E52" s="77"/>
      <c r="F52" s="77"/>
      <c r="G52" s="77"/>
      <c r="H52" s="77"/>
      <c r="I52" s="77"/>
      <c r="J52" s="102"/>
      <c r="K52" s="139"/>
      <c r="L52" s="1"/>
      <c r="AE52" s="66"/>
      <c r="AN52" s="110"/>
    </row>
    <row r="53" spans="1:46" ht="15" thickBot="1" x14ac:dyDescent="0.35">
      <c r="A53" s="1"/>
      <c r="B53" s="62"/>
      <c r="C53" s="77"/>
      <c r="D53" s="77"/>
      <c r="E53" s="77"/>
      <c r="F53" s="77"/>
      <c r="G53" s="77"/>
      <c r="H53" s="77"/>
      <c r="I53" s="77"/>
      <c r="J53" s="102"/>
      <c r="K53" s="139"/>
      <c r="L53" s="1"/>
      <c r="AE53" s="66"/>
      <c r="AN53" s="110"/>
    </row>
    <row r="54" spans="1:46" ht="15" thickBot="1" x14ac:dyDescent="0.35">
      <c r="A54" s="1"/>
      <c r="B54" s="62"/>
      <c r="C54" s="77"/>
      <c r="D54" s="77"/>
      <c r="E54" s="77"/>
      <c r="F54" s="77"/>
      <c r="G54" s="77"/>
      <c r="H54" s="77"/>
      <c r="I54" s="77"/>
      <c r="J54" s="102"/>
      <c r="K54" s="139"/>
      <c r="L54" s="1"/>
      <c r="AE54" s="66"/>
      <c r="AN54" s="110"/>
    </row>
    <row r="55" spans="1:46" ht="15" thickBot="1" x14ac:dyDescent="0.35">
      <c r="A55" s="1"/>
      <c r="B55" s="2"/>
      <c r="C55" s="43"/>
      <c r="D55" s="10"/>
      <c r="E55" s="8"/>
      <c r="F55" s="8"/>
      <c r="G55" s="11"/>
      <c r="H55" s="44"/>
      <c r="I55" s="44"/>
      <c r="J55" s="44"/>
      <c r="K55" s="45"/>
      <c r="L55" s="6"/>
      <c r="AE55" s="66"/>
      <c r="AN55" s="110"/>
    </row>
    <row r="56" spans="1:46" ht="72.599999999999994" thickBot="1" x14ac:dyDescent="0.35">
      <c r="A56" s="1"/>
      <c r="B56" s="60"/>
      <c r="C56" s="16" t="s">
        <v>30</v>
      </c>
      <c r="D56" s="52" t="s">
        <v>44</v>
      </c>
      <c r="E56" s="26" t="s">
        <v>5</v>
      </c>
      <c r="F56" s="26" t="s">
        <v>5</v>
      </c>
      <c r="G56" s="75">
        <v>1</v>
      </c>
      <c r="H56" s="75">
        <v>1</v>
      </c>
      <c r="I56" s="75">
        <v>1</v>
      </c>
      <c r="J56" s="75">
        <v>1</v>
      </c>
      <c r="K56" s="51" t="s">
        <v>28</v>
      </c>
      <c r="L56" s="6"/>
      <c r="AE56" s="66"/>
      <c r="AN56" s="110"/>
    </row>
    <row r="57" spans="1:46" ht="72.599999999999994" thickBot="1" x14ac:dyDescent="0.35">
      <c r="A57" s="1"/>
      <c r="B57" s="60"/>
      <c r="C57" s="16"/>
      <c r="D57" s="52" t="s">
        <v>45</v>
      </c>
      <c r="E57" s="26" t="s">
        <v>5</v>
      </c>
      <c r="F57" s="26" t="s">
        <v>5</v>
      </c>
      <c r="G57" s="75">
        <v>1</v>
      </c>
      <c r="H57" s="75">
        <v>1</v>
      </c>
      <c r="I57" s="75">
        <v>1</v>
      </c>
      <c r="J57" s="75">
        <v>1</v>
      </c>
      <c r="K57" s="51" t="s">
        <v>28</v>
      </c>
      <c r="L57" s="6"/>
      <c r="AE57" s="66"/>
      <c r="AN57" s="110"/>
    </row>
    <row r="58" spans="1:46" ht="72.599999999999994" thickBot="1" x14ac:dyDescent="0.35">
      <c r="A58" s="1"/>
      <c r="B58" s="60" t="s">
        <v>27</v>
      </c>
      <c r="C58" s="16"/>
      <c r="D58" s="52" t="s">
        <v>46</v>
      </c>
      <c r="E58" s="26" t="s">
        <v>5</v>
      </c>
      <c r="F58" s="26" t="s">
        <v>5</v>
      </c>
      <c r="G58" s="75">
        <v>1</v>
      </c>
      <c r="H58" s="75">
        <v>1</v>
      </c>
      <c r="I58" s="75">
        <v>1</v>
      </c>
      <c r="J58" s="75">
        <v>1</v>
      </c>
      <c r="K58" s="51" t="s">
        <v>28</v>
      </c>
      <c r="L58" s="6"/>
      <c r="AE58" s="66"/>
      <c r="AN58" s="110"/>
    </row>
    <row r="59" spans="1:46" ht="87" thickBot="1" x14ac:dyDescent="0.35">
      <c r="A59" s="1"/>
      <c r="B59" s="60"/>
      <c r="C59" s="16"/>
      <c r="D59" s="52" t="s">
        <v>49</v>
      </c>
      <c r="E59" s="26" t="s">
        <v>5</v>
      </c>
      <c r="F59" s="26" t="s">
        <v>5</v>
      </c>
      <c r="G59" s="75">
        <v>1</v>
      </c>
      <c r="H59" s="75">
        <v>1</v>
      </c>
      <c r="I59" s="75">
        <v>1</v>
      </c>
      <c r="J59" s="75">
        <v>1</v>
      </c>
      <c r="K59" s="51" t="s">
        <v>75</v>
      </c>
      <c r="L59" s="6"/>
      <c r="AE59" s="66"/>
      <c r="AN59" s="110"/>
    </row>
    <row r="60" spans="1:46" ht="72.599999999999994" thickBot="1" x14ac:dyDescent="0.35">
      <c r="A60" s="1"/>
      <c r="B60" s="60"/>
      <c r="C60" s="16"/>
      <c r="D60" s="52" t="s">
        <v>47</v>
      </c>
      <c r="E60" s="26" t="s">
        <v>5</v>
      </c>
      <c r="F60" s="26" t="s">
        <v>5</v>
      </c>
      <c r="G60" s="75">
        <v>2</v>
      </c>
      <c r="H60" s="75">
        <v>2</v>
      </c>
      <c r="I60" s="75">
        <v>2</v>
      </c>
      <c r="J60" s="75">
        <v>2</v>
      </c>
      <c r="K60" s="51" t="s">
        <v>75</v>
      </c>
      <c r="L60" s="6"/>
      <c r="AE60" s="66"/>
      <c r="AN60" s="110"/>
    </row>
    <row r="61" spans="1:46" ht="72.599999999999994" thickBot="1" x14ac:dyDescent="0.35">
      <c r="A61" s="1"/>
      <c r="B61" s="60"/>
      <c r="C61" s="16"/>
      <c r="D61" s="52" t="s">
        <v>48</v>
      </c>
      <c r="E61" s="26" t="s">
        <v>5</v>
      </c>
      <c r="F61" s="26" t="s">
        <v>5</v>
      </c>
      <c r="G61" s="75">
        <v>2</v>
      </c>
      <c r="H61" s="75">
        <v>2</v>
      </c>
      <c r="I61" s="75">
        <v>2</v>
      </c>
      <c r="J61" s="75">
        <v>2</v>
      </c>
      <c r="K61" s="51" t="s">
        <v>75</v>
      </c>
      <c r="L61" s="6"/>
      <c r="AE61" s="66"/>
      <c r="AN61" s="110"/>
    </row>
    <row r="62" spans="1:46" ht="43.8" thickBot="1" x14ac:dyDescent="0.35">
      <c r="A62" s="1"/>
      <c r="B62" s="60"/>
      <c r="C62" s="16"/>
      <c r="D62" s="52" t="s">
        <v>50</v>
      </c>
      <c r="E62" s="26" t="s">
        <v>5</v>
      </c>
      <c r="F62" s="26" t="s">
        <v>5</v>
      </c>
      <c r="G62" s="75">
        <v>1</v>
      </c>
      <c r="H62" s="75">
        <v>1</v>
      </c>
      <c r="I62" s="75">
        <v>1</v>
      </c>
      <c r="J62" s="75">
        <v>1</v>
      </c>
      <c r="K62" s="51" t="s">
        <v>76</v>
      </c>
      <c r="L62" s="6"/>
      <c r="AE62" s="66"/>
      <c r="AN62" s="110"/>
    </row>
    <row r="63" spans="1:46" ht="43.8" thickBot="1" x14ac:dyDescent="0.35">
      <c r="A63" s="1"/>
      <c r="B63" s="60"/>
      <c r="C63" s="16" t="s">
        <v>6</v>
      </c>
      <c r="D63" s="52" t="s">
        <v>51</v>
      </c>
      <c r="E63" s="26" t="s">
        <v>5</v>
      </c>
      <c r="F63" s="26" t="s">
        <v>5</v>
      </c>
      <c r="G63" s="61">
        <v>1</v>
      </c>
      <c r="H63" s="61">
        <v>1</v>
      </c>
      <c r="I63" s="61">
        <v>1</v>
      </c>
      <c r="J63" s="61">
        <v>1</v>
      </c>
      <c r="K63" s="51" t="s">
        <v>76</v>
      </c>
      <c r="L63" s="1"/>
      <c r="AE63" s="66"/>
      <c r="AN63" s="110"/>
    </row>
    <row r="64" spans="1:46" ht="15" thickBot="1" x14ac:dyDescent="0.35">
      <c r="A64" s="1"/>
      <c r="B64" s="45"/>
      <c r="C64" s="53"/>
      <c r="D64" s="50"/>
      <c r="E64" s="7"/>
      <c r="F64" s="7"/>
      <c r="G64" s="54"/>
      <c r="H64" s="54"/>
      <c r="I64" s="15"/>
      <c r="J64" s="15"/>
      <c r="K64" s="6"/>
      <c r="L64" s="1"/>
      <c r="AE64" s="66"/>
      <c r="AN64" s="110"/>
    </row>
    <row r="65" spans="31:40" x14ac:dyDescent="0.3">
      <c r="AE65" s="66"/>
      <c r="AN65" s="110"/>
    </row>
  </sheetData>
  <mergeCells count="4">
    <mergeCell ref="B1:D1"/>
    <mergeCell ref="B21:B26"/>
    <mergeCell ref="B33:B35"/>
    <mergeCell ref="B44:B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4b7a3-f851-41e8-99d5-1619c4311944">
      <Terms xmlns="http://schemas.microsoft.com/office/infopath/2007/PartnerControls"/>
    </lcf76f155ced4ddcb4097134ff3c332f>
    <TaxCatchAll xmlns="0c408069-27ef-456c-b32e-53750250f1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18" ma:contentTypeDescription="Create a new document." ma:contentTypeScope="" ma:versionID="0baf7d70d43d1f05557bacac96873b74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df9edbaa0b1104aa3137142201830928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79ae242-20b7-4c70-aca2-d925e5ca5c78}" ma:internalName="TaxCatchAll" ma:showField="CatchAllData" ma:web="0c408069-27ef-456c-b32e-53750250f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80daf8-8fb4-46c3-aaa3-cb6825cc4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B080C-C2F3-43DE-A7B6-2C16941D10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6E07F3-0525-4982-8BB3-D73138461E8F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2d4b7a3-f851-41e8-99d5-1619c4311944"/>
    <ds:schemaRef ds:uri="0c408069-27ef-456c-b32e-53750250f17c"/>
  </ds:schemaRefs>
</ds:datastoreItem>
</file>

<file path=customXml/itemProps3.xml><?xml version="1.0" encoding="utf-8"?>
<ds:datastoreItem xmlns:ds="http://schemas.openxmlformats.org/officeDocument/2006/customXml" ds:itemID="{4D98D2C6-60F3-4619-8ED4-7889E88C1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Scorecard</vt:lpstr>
      <vt:lpstr>Programs</vt:lpstr>
      <vt:lpstr>Data</vt:lpstr>
      <vt:lpstr>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Giuffrida</dc:creator>
  <cp:lastModifiedBy>Al Licata</cp:lastModifiedBy>
  <cp:lastPrinted>2022-08-31T13:30:28Z</cp:lastPrinted>
  <dcterms:created xsi:type="dcterms:W3CDTF">2016-11-08T18:11:51Z</dcterms:created>
  <dcterms:modified xsi:type="dcterms:W3CDTF">2023-07-28T20:39:44Z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  <property fmtid="{D5CDD505-2E9C-101B-9397-08002B2CF9AE}" pid="3" name="AuthorIds_UIVersion_44">
    <vt:lpwstr>20</vt:lpwstr>
  </property>
  <property fmtid="{D5CDD505-2E9C-101B-9397-08002B2CF9AE}" pid="4" name="AuthorIds_UIVersion_58">
    <vt:lpwstr>12</vt:lpwstr>
  </property>
  <property fmtid="{D5CDD505-2E9C-101B-9397-08002B2CF9AE}" pid="5" name="MediaServiceImageTags">
    <vt:lpwstr/>
  </property>
</Properties>
</file>